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DieseArbeitsmappe" defaultThemeVersion="124226"/>
  <mc:AlternateContent xmlns:mc="http://schemas.openxmlformats.org/markup-compatibility/2006">
    <mc:Choice Requires="x15">
      <x15ac:absPath xmlns:x15ac="http://schemas.microsoft.com/office/spreadsheetml/2010/11/ac" url="C:\Users\rockerdagmarnlga\Desktop\"/>
    </mc:Choice>
  </mc:AlternateContent>
  <xr:revisionPtr revIDLastSave="0" documentId="13_ncr:1_{C419AC47-F0AA-4159-8760-5937F0E9202B}" xr6:coauthVersionLast="36" xr6:coauthVersionMax="36" xr10:uidLastSave="{00000000-0000-0000-0000-000000000000}"/>
  <workbookProtection workbookAlgorithmName="SHA-512" workbookHashValue="E7+YpZkOBNRThfOhAHMavWBXgb98awg7sdA8rFtLdPeem1RMyCrkp8SIXqU6KH0fV5KRDDlVk5bgTMThGTL6rA==" workbookSaltValue="xOcdiPjiRX9bOWPcfRiehw==" workbookSpinCount="100000" lockStructure="1"/>
  <bookViews>
    <workbookView xWindow="0" yWindow="0" windowWidth="19200" windowHeight="7550" tabRatio="701" firstSheet="1" activeTab="2" xr2:uid="{00000000-000D-0000-FFFF-FFFF00000000}"/>
  </bookViews>
  <sheets>
    <sheet name="Hilfsrechnungen" sheetId="3" state="veryHidden" r:id="rId1"/>
    <sheet name="README FIRST" sheetId="9" r:id="rId2"/>
    <sheet name="Strukturdaten" sheetId="1" r:id="rId3"/>
    <sheet name="Berechnung_HFK" sheetId="7" r:id="rId4"/>
    <sheet name="Berechnung_KHH" sheetId="8" r:id="rId5"/>
  </sheets>
  <definedNames>
    <definedName name="_xlnm.Print_Area" localSheetId="2">Strukturdaten!$B$1:$M$63,Strukturdaten!$B$66:$L$116,Strukturdaten!$B$118:$M$153,Strukturdaten!$N$3:$V$50</definedName>
  </definedNames>
  <calcPr calcId="191029"/>
</workbook>
</file>

<file path=xl/calcChain.xml><?xml version="1.0" encoding="utf-8"?>
<calcChain xmlns="http://schemas.openxmlformats.org/spreadsheetml/2006/main">
  <c r="E14" i="3" l="1"/>
  <c r="D14" i="3"/>
  <c r="J53" i="1"/>
  <c r="I53" i="1"/>
  <c r="I60" i="1" s="1"/>
  <c r="H53" i="1"/>
  <c r="D10" i="8" l="1"/>
  <c r="E48" i="3" l="1"/>
  <c r="C16" i="8" s="1"/>
  <c r="D48" i="3"/>
  <c r="H132" i="1"/>
  <c r="E2" i="3"/>
  <c r="D2" i="3"/>
  <c r="D7" i="3"/>
  <c r="E7" i="3"/>
  <c r="E16" i="3"/>
  <c r="E17" i="3"/>
  <c r="D16" i="3"/>
  <c r="D17" i="3"/>
  <c r="D27" i="3"/>
  <c r="E27" i="3"/>
  <c r="D23" i="3"/>
  <c r="E23" i="3"/>
  <c r="D13" i="3" l="1"/>
  <c r="E13" i="3"/>
  <c r="D15" i="3"/>
  <c r="E15" i="3"/>
  <c r="D18" i="3"/>
  <c r="E18" i="3"/>
  <c r="D19" i="3"/>
  <c r="E19" i="3"/>
  <c r="D20" i="3"/>
  <c r="E20" i="3"/>
  <c r="D21" i="3"/>
  <c r="E21" i="3"/>
  <c r="D22" i="3"/>
  <c r="E22" i="3"/>
  <c r="D24" i="3"/>
  <c r="E24" i="3"/>
  <c r="D25" i="3"/>
  <c r="E25" i="3"/>
  <c r="D26" i="3"/>
  <c r="E26" i="3"/>
  <c r="D28" i="3"/>
  <c r="E28" i="3"/>
  <c r="D29" i="3"/>
  <c r="E29" i="3"/>
  <c r="D30" i="3"/>
  <c r="E30" i="3"/>
  <c r="D31" i="3"/>
  <c r="E31" i="3"/>
  <c r="D32" i="3"/>
  <c r="E32" i="3"/>
  <c r="D33" i="3"/>
  <c r="E33" i="3"/>
  <c r="D34" i="3"/>
  <c r="E34" i="3"/>
  <c r="D35" i="3"/>
  <c r="E35" i="3"/>
  <c r="D36" i="3"/>
  <c r="E36" i="3"/>
  <c r="D37" i="3"/>
  <c r="E37" i="3"/>
  <c r="D38" i="3"/>
  <c r="E38" i="3"/>
  <c r="D40" i="3"/>
  <c r="E40" i="3"/>
  <c r="D41" i="3"/>
  <c r="E41" i="3"/>
  <c r="D42" i="3"/>
  <c r="E42" i="3"/>
  <c r="D43" i="3"/>
  <c r="E43" i="3"/>
  <c r="H60" i="1"/>
  <c r="D6" i="7" s="1"/>
  <c r="J60" i="1"/>
  <c r="F54" i="1" l="1"/>
  <c r="I134" i="1"/>
  <c r="D20" i="8" s="1"/>
  <c r="C17" i="7" l="1"/>
  <c r="D17" i="7" s="1"/>
  <c r="D16" i="8"/>
  <c r="D21" i="7"/>
  <c r="E12" i="3"/>
  <c r="E44" i="3" s="1"/>
  <c r="D12" i="3"/>
  <c r="D44" i="3" s="1"/>
  <c r="E4" i="3"/>
  <c r="E5" i="3"/>
  <c r="E6" i="3"/>
  <c r="E8" i="3"/>
  <c r="E3" i="3"/>
  <c r="D4" i="3"/>
  <c r="D5" i="3"/>
  <c r="D6" i="3"/>
  <c r="D8" i="3"/>
  <c r="D3" i="3"/>
  <c r="D9" i="3" l="1"/>
  <c r="D47" i="3" s="1"/>
  <c r="E9" i="3"/>
  <c r="E47" i="3" s="1"/>
  <c r="A52" i="3"/>
  <c r="A51" i="3" l="1"/>
  <c r="A53" i="3" s="1"/>
  <c r="D26" i="8" s="1"/>
  <c r="D4" i="8" l="1"/>
  <c r="D8" i="7" l="1"/>
  <c r="D6" i="8"/>
  <c r="D10" i="7"/>
  <c r="D8" i="8"/>
  <c r="D29" i="8" l="1"/>
  <c r="D24" i="7"/>
</calcChain>
</file>

<file path=xl/sharedStrings.xml><?xml version="1.0" encoding="utf-8"?>
<sst xmlns="http://schemas.openxmlformats.org/spreadsheetml/2006/main" count="267" uniqueCount="176">
  <si>
    <t>Anzahl der Betten nach Risikobereichen</t>
  </si>
  <si>
    <t>A</t>
  </si>
  <si>
    <t>B</t>
  </si>
  <si>
    <t>C</t>
  </si>
  <si>
    <t>Anästhesiologie</t>
  </si>
  <si>
    <t>Augenheilkunde</t>
  </si>
  <si>
    <t>Chirurgie</t>
  </si>
  <si>
    <t>-</t>
  </si>
  <si>
    <t>Urologie</t>
  </si>
  <si>
    <t>Gynäkologie</t>
  </si>
  <si>
    <t>Geburtshilfe</t>
  </si>
  <si>
    <t>HNO</t>
  </si>
  <si>
    <t>Innere Medizin</t>
  </si>
  <si>
    <t>Kinder- und Jugendmedizin</t>
  </si>
  <si>
    <t xml:space="preserve">- </t>
  </si>
  <si>
    <t>Neonatologie</t>
  </si>
  <si>
    <t>Neurologie</t>
  </si>
  <si>
    <t>ggf. andere, bitte spezifizieren</t>
  </si>
  <si>
    <t>Notaufnahme</t>
  </si>
  <si>
    <t>Summe der Betten</t>
  </si>
  <si>
    <t>Gesamtzahl der Betten</t>
  </si>
  <si>
    <t>Herzkatheter</t>
  </si>
  <si>
    <t>Angiographie</t>
  </si>
  <si>
    <t>Radiologie</t>
  </si>
  <si>
    <t>Strahlentherapie</t>
  </si>
  <si>
    <t>Physikalische Therapie</t>
  </si>
  <si>
    <t>Ergotherapie</t>
  </si>
  <si>
    <t>Apotheke</t>
  </si>
  <si>
    <t>Milchküche</t>
  </si>
  <si>
    <t>Wäscherei</t>
  </si>
  <si>
    <t>Blutbank</t>
  </si>
  <si>
    <t>Küche</t>
  </si>
  <si>
    <t>zentrale Bettenaufbereitung</t>
  </si>
  <si>
    <t>Pathologie</t>
  </si>
  <si>
    <t>Allgemeinchirurgie</t>
  </si>
  <si>
    <t>Gefäßchirurgie</t>
  </si>
  <si>
    <t>Herzchirurgie</t>
  </si>
  <si>
    <t>Kinderchirurgie</t>
  </si>
  <si>
    <t>Mund-Kiefer-Gesichtschirurgie</t>
  </si>
  <si>
    <t>Neurochirurgie</t>
  </si>
  <si>
    <t>Plastische Chirurgie</t>
  </si>
  <si>
    <t>Thoraxchirurgie</t>
  </si>
  <si>
    <t>Viszeralchirurgie</t>
  </si>
  <si>
    <t>Angiologie</t>
  </si>
  <si>
    <t>Endokrinologie und Diabetologie</t>
  </si>
  <si>
    <t>Gastroenterologie</t>
  </si>
  <si>
    <t>Geriatrie</t>
  </si>
  <si>
    <t>Hämatologie und Onkologie</t>
  </si>
  <si>
    <t>Kardiologie</t>
  </si>
  <si>
    <t>Nephrologie</t>
  </si>
  <si>
    <t>Pneumologie</t>
  </si>
  <si>
    <t>Rheumatologie</t>
  </si>
  <si>
    <t>Kinderhämatologie</t>
  </si>
  <si>
    <t>Kinderkardiologie</t>
  </si>
  <si>
    <t>Zahnheilkunde</t>
  </si>
  <si>
    <t>Rehabilitationsmedizin</t>
  </si>
  <si>
    <t>Dermatologie</t>
  </si>
  <si>
    <t>Psychiatrie</t>
  </si>
  <si>
    <t>Empfehlung der Kommission für Krankenhaushygiene und Infektionsprävention</t>
  </si>
  <si>
    <t>nach "Personelle und organisatorische Voraussetzungen zur Prävention nosokomialer Infektionen"</t>
  </si>
  <si>
    <t>I.  Berechnung für bettenführenden Abteilungen</t>
  </si>
  <si>
    <t>je nach Abteilungsstruktur als einzelne oder gemeinsame Abteilung zu werten</t>
  </si>
  <si>
    <t>SUMME=</t>
  </si>
  <si>
    <t>angepasste Summe der Betten bei Betreuung isolierter Patienten</t>
  </si>
  <si>
    <t>(BGBl 2023 66:332-351)</t>
  </si>
  <si>
    <t>Notfallambulanz</t>
  </si>
  <si>
    <t>Summe der Ambulanzen</t>
  </si>
  <si>
    <t>Summe der Tageskliniken</t>
  </si>
  <si>
    <t>Summe der Spezialambulanzen</t>
  </si>
  <si>
    <t>Nuklearmedizin</t>
  </si>
  <si>
    <t>OP-Einheit</t>
  </si>
  <si>
    <t>Labor/ Mikrobiologie</t>
  </si>
  <si>
    <t>Reinigungsdienst</t>
  </si>
  <si>
    <t>Endoskopie/ Bronchoskopie</t>
  </si>
  <si>
    <t>HFK</t>
  </si>
  <si>
    <t>KHH</t>
  </si>
  <si>
    <t>SUMME aus Strukturdaten =</t>
  </si>
  <si>
    <t>wenn &gt;400 und &lt;801</t>
  </si>
  <si>
    <t>wenn &gt;800</t>
  </si>
  <si>
    <t>(für Einrichtungen mit &gt;400 und &lt;800 Betten: 0,05 VK je 100 Betten,</t>
  </si>
  <si>
    <t>für Einrichtungen mit &gt;800 Betten: 0,1 VK je 100 Betten)</t>
  </si>
  <si>
    <t xml:space="preserve"> (1,0 VK/100 Betten)</t>
  </si>
  <si>
    <t xml:space="preserve"> (1,0 VK/200 Betten)</t>
  </si>
  <si>
    <t xml:space="preserve"> (1,0 VK/500 Betten)</t>
  </si>
  <si>
    <t>zusätzlicher Bedarf aus vorhandenen Bereichen (+ 0,04 je vorhandene Struktur)</t>
  </si>
  <si>
    <t>II. Berechnung aus Strukturdaten, vorhandene Funktionsabteilungen und sonstige nicht bettenführende Abteilungen</t>
  </si>
  <si>
    <t>vorhandene Strukturen</t>
  </si>
  <si>
    <t>zusätzlicher Bedarf aus vorhandenen Bereichen (+ 0,04 VK je vorhandene Struktur für HFK, + 0,01 VK für KHH)</t>
  </si>
  <si>
    <t>technischer Dienst</t>
  </si>
  <si>
    <t>III. zusätzliche Bedarfe</t>
  </si>
  <si>
    <t>Summe zusätzlicher Bedarfe (HFK)</t>
  </si>
  <si>
    <t>Summe zusätzlicher Bedarfe (KHH)</t>
  </si>
  <si>
    <t>SUMME , wenn WAHR=</t>
  </si>
  <si>
    <t>(n=)</t>
  </si>
  <si>
    <t>zusätzliche Bedarfe</t>
  </si>
  <si>
    <t>Bettenführende Fachabteilung</t>
  </si>
  <si>
    <t>(je Abteilung +0,01 VK)</t>
  </si>
  <si>
    <t>Anzahl der Fachabteilung (bitte angeben!)</t>
  </si>
  <si>
    <t>HFK-Bedarf gesamt [in VK]</t>
  </si>
  <si>
    <t>lt. Angaben in Strukturdaten</t>
  </si>
  <si>
    <t>KHH-Bedarf gesamt [in VK]</t>
  </si>
  <si>
    <t>Logopädie</t>
  </si>
  <si>
    <t>Kreissaal</t>
  </si>
  <si>
    <t>Dialyse</t>
  </si>
  <si>
    <t xml:space="preserve"> (1,0 VK/1000 Betten)</t>
  </si>
  <si>
    <t xml:space="preserve"> (1,0 VK/2000 Betten)</t>
  </si>
  <si>
    <t xml:space="preserve"> (1,0 VK/5000 Betten)</t>
  </si>
  <si>
    <t>zusätzlicher Bedarf aus vorhandenen Bereichen (+ 0,01 je vorhandene Struktur)</t>
  </si>
  <si>
    <t>nach Anzahl der Betten in bettenführenden Bereichen</t>
  </si>
  <si>
    <t>Handreichung zur Risikobewertung einer Berechnung des Bedarfs an Hygienepersonal</t>
  </si>
  <si>
    <t xml:space="preserve">a) leitenden Ärzten, </t>
  </si>
  <si>
    <t>b) der Krankenhausleitung und</t>
  </si>
  <si>
    <t>c) dem/der Krankenhaushygieniker(in) vorzunehmen</t>
  </si>
  <si>
    <t xml:space="preserve">ggf. andere, bitte spezifizieren </t>
  </si>
  <si>
    <t>(sofern krankenhaushygienisch betreut, z.B. MVZ)</t>
  </si>
  <si>
    <t>Aufnahmestation</t>
  </si>
  <si>
    <t xml:space="preserve"> </t>
  </si>
  <si>
    <t xml:space="preserve">Hierbei ist zu prüfen, ob es sich jeweils um eigenständige Abteilungen handelt und </t>
  </si>
  <si>
    <t xml:space="preserve">noch nicht berücksichtigt wurden, können sie hier eingetragen werden. </t>
  </si>
  <si>
    <t>Cafeteria</t>
  </si>
  <si>
    <t>Kurzzeitpflege</t>
  </si>
  <si>
    <t xml:space="preserve">dass bestimmte Patientengruppen aufgrund ihres patientenindividuellen Risikos einen höheren Beratungs- und Handlungsbedarf seitens des </t>
  </si>
  <si>
    <t xml:space="preserve">Beispiel: So können z.B. innerhalb einer Station mit 20 Behandlungsplätzen, die aufgrund der Fachdisziplin und des Aufgabenbereichs pauschal als </t>
  </si>
  <si>
    <t xml:space="preserve">krankenhaushygienischen Teams mit sich ziehen (z.B. Patienten mit Komplexbehandlungen,  polytraumatisierte Patienten, hochgradige </t>
  </si>
  <si>
    <t xml:space="preserve">Immunsuppression, vermehrte Beratungsgespräche). Dieses ist bei dem Bedarf von Hygienefachpersonal pro Betten zu berücksichtigen und </t>
  </si>
  <si>
    <t xml:space="preserve">bei der Einteilung der Betten in die Kategorien gemäß Tabelle 9 bzw. 10 der aktuellen Empfehlung mit einzuberechnen. </t>
  </si>
  <si>
    <t xml:space="preserve">isolierten Patienten belegt sind. Sofern diese im Rahmen der obigen Risikoeinstufung  </t>
  </si>
  <si>
    <t>II. Berechnung aus Strukturdaten, vorhandenen Funktionsabteilungen und sonstigen nicht bettenführenden Abteilungen</t>
  </si>
  <si>
    <t xml:space="preserve">Mitarbeitende in der Ausbildung sind gemäß Empfehlung der KRINKO bei der Stellenberechnung nicht voll, sondern </t>
  </si>
  <si>
    <t>in Abhängigkeit ihres Weiterbildungsstandes und gemäß ihrer bisher erworbenen kenntnisse und Fertigkeiten anzurechnen</t>
  </si>
  <si>
    <t>Vorhandene Strukturen</t>
  </si>
  <si>
    <t>Funktionsabteilungen</t>
  </si>
  <si>
    <t>IV. Komplexitätszuschlag</t>
  </si>
  <si>
    <t>Komplexitätszuschlag</t>
  </si>
  <si>
    <t>Additor für Komplexitätszuschlag</t>
  </si>
  <si>
    <t>nach Anzahl der Betten in Bettenführenden Bereichen</t>
  </si>
  <si>
    <t>zeitweise oder endgültig einzustellen.</t>
  </si>
  <si>
    <t>©</t>
  </si>
  <si>
    <t>Niedersächsisches Landesgesundheitsamt</t>
  </si>
  <si>
    <t xml:space="preserve">→ Bei der Eingruppierung der unterschiedlichen Betten in die Risikokategorien hoch, mittel und niedrig (Vgl. Tabelle 8) sollte berücksichtigt werden, </t>
  </si>
  <si>
    <t xml:space="preserve">Risikogruppe B eingestuft werden würden, durchschnittlich fünf Patienten mit MRE-Besiedlung/-Infektion behandelt werden. Letztere würden aufgrund </t>
  </si>
  <si>
    <t xml:space="preserve">des höheren Betreuungsaufwands der Risikogruppe A zugeordnet werden. Somit können in diesem Beispiel 15 Behandlungsplätze zur Risikogruppe B </t>
  </si>
  <si>
    <t xml:space="preserve">und fünf zur Risikogruppe A zugeordnet werden (Beispiel aus der Empfehlung, S. 345). </t>
  </si>
  <si>
    <t xml:space="preserve">Erläuterung: Die KRINKO regt an, den erhöhten Bertreuungsaufwand von Patienten mit MRE-Besiedlung/Infektion /Isolierung bei der Berechnung </t>
  </si>
  <si>
    <t xml:space="preserve">von Stellenanteilen an Hygienefachpersonal zu berücksichtigen.  Dieses ist der Tabelle 8 der Empfehlung zu entnehmen. </t>
  </si>
  <si>
    <t>Eine Bedarfsberechnung sollte anhand der Erfahrungen hinsichtlich der unterschiedlichen Zeitaufwände erfolgen.</t>
  </si>
  <si>
    <t>I.  Berechnung für bettenführende Abteilungen</t>
  </si>
  <si>
    <t>a) stationäre Betten nach Risiko</t>
  </si>
  <si>
    <t xml:space="preserve">b) Durchschnittliche Anzahl der Betten des Hauses, die mit aufgrund infektiologischer Gründe </t>
  </si>
  <si>
    <r>
      <rPr>
        <u/>
        <sz val="11"/>
        <color theme="1"/>
        <rFont val="Calibri"/>
        <family val="2"/>
        <scheme val="minor"/>
      </rPr>
      <t>Generell:</t>
    </r>
    <r>
      <rPr>
        <sz val="11"/>
        <color theme="1"/>
        <rFont val="Calibri"/>
        <family val="2"/>
        <scheme val="minor"/>
      </rPr>
      <t xml:space="preserve"> die KRINKO regt an, die Bewertung des Risikoprofils im Konsens von </t>
    </r>
  </si>
  <si>
    <t>AEMP/Zentralsterilisation</t>
  </si>
  <si>
    <t xml:space="preserve">z.B. durch Leitungsaufgaben, Aus- und Weiterbildungstätigkeit, Forschung/ Lehre, krankenhaushygienische Labortätigkeit, </t>
  </si>
  <si>
    <t xml:space="preserve">aufwändige Surveillance, wiederkehrende Baumaßnahmen </t>
  </si>
  <si>
    <t>Hier bitte VK-Anteile für HFK und KHH erfassen</t>
  </si>
  <si>
    <t>ob diese in relevantem Umfang krankenhaushygienisch betreut werden, z.B. Küche</t>
  </si>
  <si>
    <t>Bronchoskopie**</t>
  </si>
  <si>
    <t>Radiologie**</t>
  </si>
  <si>
    <t>Strahlentherapie**</t>
  </si>
  <si>
    <t>** sofern eigenständige Abteilung</t>
  </si>
  <si>
    <t>Tageskliniken*</t>
  </si>
  <si>
    <t>Ambulanzen*</t>
  </si>
  <si>
    <t>Spezialambulanzen*</t>
  </si>
  <si>
    <t>* sind jeweils als Summenangabe zu betrachten</t>
  </si>
  <si>
    <t>Unfallchirurgie</t>
  </si>
  <si>
    <t>Orthopädie</t>
  </si>
  <si>
    <t>Zentralsterilisation/AEMP</t>
  </si>
  <si>
    <t>c) vorhandene Strukturen</t>
  </si>
  <si>
    <t>d) Funktionsabteilungen/ nicht bettenführende Abteilungen</t>
  </si>
  <si>
    <t>Die Ergebnisse sind auf den weiteren Tabellenblättern "Berechnung_HFK" und "Berechnung KHH" zu finden</t>
  </si>
  <si>
    <t>Stand 08.2023</t>
  </si>
  <si>
    <t xml:space="preserve">Haftungsausschluss: Das Niedersächsische Landesgesundheitsamt (NLGA) (Anbieter) übernimmt keinerlei Gewähr für die Aktualität, Korrektheit, </t>
  </si>
  <si>
    <t xml:space="preserve">Vollständigkeit oder Qualität der bereitgestellten Informationen. Haftungsansprüche gegen den Anbieter, welche sich auf Schäden materieller </t>
  </si>
  <si>
    <t xml:space="preserve">oder ideeller Art beziehen, die durch die Nutzung oder Nichtnutzung der dargebotenen Informationen bzw. durch die Nutzung fehlerhafter und </t>
  </si>
  <si>
    <t xml:space="preserve">unvollständiger Informationen verursacht wurden, sind grundsätzlich ausgeschlossen, sofern seitens des Anbieters kein nachweislich vorsätzliches </t>
  </si>
  <si>
    <t xml:space="preserve">oder grob fahrlässiges Verschulden vorliegt. Alle Angebote sind freibleibend und unverbindlich. Der Anbieter behält es sich ausdrücklich vor, </t>
  </si>
  <si>
    <t xml:space="preserve">Teile der Seiten oder das gesamte Angebot ohne gesonderte Ankündigung zu verändern, zu ergänzen, zu löschen oder die Veröffentlichung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</si>
</sst>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b/>
      <sz val="18"/>
      <color theme="1"/>
      <name val="Calibri"/>
      <family val="2"/>
      <scheme val="minor"/>
    </font>
    <font>
      <b/>
      <sz val="20"/>
      <color theme="1"/>
      <name val="Calibri"/>
      <family val="2"/>
      <scheme val="minor"/>
    </font>
    <font>
      <sz val="8"/>
      <color rgb="FF000000"/>
      <name val="Tahoma"/>
      <family val="2"/>
    </font>
    <font>
      <i/>
      <sz val="11"/>
      <color theme="1"/>
      <name val="Calibri"/>
      <family val="2"/>
      <scheme val="minor"/>
    </font>
    <font>
      <b/>
      <sz val="12"/>
      <color theme="1"/>
      <name val="Calibri"/>
      <family val="2"/>
      <scheme val="minor"/>
    </font>
    <font>
      <u/>
      <sz val="11"/>
      <color theme="1"/>
      <name val="Calibri"/>
      <family val="2"/>
      <scheme val="minor"/>
    </font>
    <font>
      <sz val="11"/>
      <color theme="1"/>
      <name val="Calibri"/>
      <family val="2"/>
    </font>
    <font>
      <b/>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7F9F1"/>
        <bgColor indexed="64"/>
      </patternFill>
    </fill>
    <fill>
      <patternFill patternType="solid">
        <fgColor rgb="FFF6F9FC"/>
        <bgColor indexed="64"/>
      </patternFill>
    </fill>
    <fill>
      <patternFill patternType="solid">
        <fgColor theme="0" tint="-0.14999847407452621"/>
        <bgColor indexed="64"/>
      </patternFill>
    </fill>
  </fills>
  <borders count="4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bottom style="thin">
        <color theme="0" tint="-4.9989318521683403E-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theme="0" tint="-0.24994659260841701"/>
      </left>
      <right style="thin">
        <color theme="0" tint="-0.24994659260841701"/>
      </right>
      <top style="medium">
        <color theme="0" tint="-0.34998626667073579"/>
      </top>
      <bottom style="thin">
        <color theme="0" tint="-0.24994659260841701"/>
      </bottom>
      <diagonal/>
    </border>
    <border>
      <left style="thin">
        <color theme="0" tint="-0.24994659260841701"/>
      </left>
      <right style="medium">
        <color theme="0" tint="-0.34998626667073579"/>
      </right>
      <top style="medium">
        <color theme="0" tint="-0.34998626667073579"/>
      </top>
      <bottom style="thin">
        <color theme="0" tint="-0.24994659260841701"/>
      </bottom>
      <diagonal/>
    </border>
    <border>
      <left style="medium">
        <color theme="0" tint="-0.34998626667073579"/>
      </left>
      <right/>
      <top style="thin">
        <color theme="0" tint="-0.24994659260841701"/>
      </top>
      <bottom style="thin">
        <color theme="0" tint="-0.24994659260841701"/>
      </bottom>
      <diagonal/>
    </border>
    <border>
      <left style="thin">
        <color theme="0" tint="-0.24994659260841701"/>
      </left>
      <right style="medium">
        <color theme="0" tint="-0.34998626667073579"/>
      </right>
      <top style="thin">
        <color theme="0" tint="-0.24994659260841701"/>
      </top>
      <bottom style="thin">
        <color theme="0" tint="-0.24994659260841701"/>
      </bottom>
      <diagonal/>
    </border>
    <border>
      <left style="medium">
        <color theme="0" tint="-0.34998626667073579"/>
      </left>
      <right/>
      <top/>
      <bottom style="medium">
        <color theme="0" tint="-0.34998626667073579"/>
      </bottom>
      <diagonal/>
    </border>
    <border>
      <left/>
      <right style="thin">
        <color theme="0" tint="-0.14996795556505021"/>
      </right>
      <top/>
      <bottom style="medium">
        <color theme="0" tint="-0.34998626667073579"/>
      </bottom>
      <diagonal/>
    </border>
    <border>
      <left/>
      <right/>
      <top/>
      <bottom style="medium">
        <color theme="0" tint="-0.34998626667073579"/>
      </bottom>
      <diagonal/>
    </border>
    <border>
      <left style="thin">
        <color theme="0" tint="-0.24994659260841701"/>
      </left>
      <right style="thin">
        <color theme="0" tint="-0.24994659260841701"/>
      </right>
      <top style="thin">
        <color theme="0" tint="-0.24994659260841701"/>
      </top>
      <bottom style="medium">
        <color theme="0" tint="-0.34998626667073579"/>
      </bottom>
      <diagonal/>
    </border>
    <border>
      <left style="thin">
        <color theme="0" tint="-0.24994659260841701"/>
      </left>
      <right style="medium">
        <color theme="0" tint="-0.34998626667073579"/>
      </right>
      <top style="thin">
        <color theme="0" tint="-0.24994659260841701"/>
      </top>
      <bottom style="medium">
        <color theme="0" tint="-0.34998626667073579"/>
      </bottom>
      <diagonal/>
    </border>
    <border>
      <left style="thin">
        <color theme="0" tint="-0.14996795556505021"/>
      </left>
      <right/>
      <top/>
      <bottom/>
      <diagonal/>
    </border>
    <border>
      <left/>
      <right style="thin">
        <color theme="0" tint="-0.14996795556505021"/>
      </right>
      <top/>
      <bottom/>
      <diagonal/>
    </border>
    <border>
      <left style="thin">
        <color theme="0" tint="-0.24994659260841701"/>
      </left>
      <right style="thin">
        <color theme="0" tint="-0.24994659260841701"/>
      </right>
      <top/>
      <bottom/>
      <diagonal/>
    </border>
    <border>
      <left style="thin">
        <color theme="0" tint="-0.34998626667073579"/>
      </left>
      <right/>
      <top style="thin">
        <color theme="0" tint="-0.34998626667073579"/>
      </top>
      <bottom style="thin">
        <color theme="0" tint="-0.14996795556505021"/>
      </bottom>
      <diagonal/>
    </border>
    <border>
      <left/>
      <right style="thin">
        <color theme="0" tint="-0.14996795556505021"/>
      </right>
      <top style="thin">
        <color theme="0" tint="-0.34998626667073579"/>
      </top>
      <bottom style="thin">
        <color theme="0" tint="-0.14996795556505021"/>
      </bottom>
      <diagonal/>
    </border>
    <border>
      <left/>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0.34998626667073579"/>
      </right>
      <top style="thin">
        <color theme="0" tint="-0.34998626667073579"/>
      </top>
      <bottom style="thin">
        <color theme="0" tint="-0.24994659260841701"/>
      </bottom>
      <diagonal/>
    </border>
    <border>
      <left style="thin">
        <color theme="0" tint="-0.34998626667073579"/>
      </left>
      <right/>
      <top/>
      <bottom style="thin">
        <color indexed="64"/>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top style="thin">
        <color indexed="64"/>
      </top>
      <bottom style="thin">
        <color indexed="64"/>
      </bottom>
      <diagonal/>
    </border>
    <border>
      <left style="thin">
        <color theme="0" tint="-0.34998626667073579"/>
      </left>
      <right/>
      <top/>
      <bottom/>
      <diagonal/>
    </border>
    <border>
      <left style="thin">
        <color theme="0" tint="-0.34998626667073579"/>
      </left>
      <right/>
      <top style="thin">
        <color indexed="64"/>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s>
  <cellStyleXfs count="1">
    <xf numFmtId="0" fontId="0" fillId="0" borderId="0"/>
  </cellStyleXfs>
  <cellXfs count="172">
    <xf numFmtId="0" fontId="0" fillId="0" borderId="0" xfId="0"/>
    <xf numFmtId="0" fontId="2" fillId="0" borderId="0" xfId="0" applyFont="1"/>
    <xf numFmtId="0" fontId="1" fillId="0" borderId="0" xfId="0" applyFont="1"/>
    <xf numFmtId="0" fontId="2" fillId="2" borderId="0" xfId="0" applyFont="1" applyFill="1"/>
    <xf numFmtId="0" fontId="0" fillId="2" borderId="0" xfId="0" applyFill="1"/>
    <xf numFmtId="0" fontId="1" fillId="2" borderId="0" xfId="0" applyFont="1" applyFill="1"/>
    <xf numFmtId="0" fontId="1" fillId="2" borderId="0" xfId="0" applyFont="1" applyFill="1" applyBorder="1"/>
    <xf numFmtId="0" fontId="0" fillId="2" borderId="0" xfId="0" applyFill="1" applyBorder="1"/>
    <xf numFmtId="0" fontId="0" fillId="2" borderId="3" xfId="0" applyFill="1" applyBorder="1"/>
    <xf numFmtId="0" fontId="0" fillId="2" borderId="4" xfId="0" applyFill="1" applyBorder="1"/>
    <xf numFmtId="0" fontId="0" fillId="2" borderId="5" xfId="0" applyFill="1" applyBorder="1"/>
    <xf numFmtId="0" fontId="0" fillId="2" borderId="3" xfId="0" applyFill="1" applyBorder="1" applyAlignment="1">
      <alignment horizontal="right"/>
    </xf>
    <xf numFmtId="0" fontId="0" fillId="2" borderId="0" xfId="0" applyFont="1" applyFill="1" applyBorder="1" applyAlignment="1">
      <alignment horizontal="center"/>
    </xf>
    <xf numFmtId="0" fontId="0" fillId="2" borderId="6" xfId="0" applyFill="1" applyBorder="1"/>
    <xf numFmtId="0" fontId="1" fillId="2" borderId="1" xfId="0" applyFont="1" applyFill="1" applyBorder="1"/>
    <xf numFmtId="0" fontId="1" fillId="2" borderId="6" xfId="0" applyFont="1" applyFill="1" applyBorder="1"/>
    <xf numFmtId="0" fontId="1" fillId="2" borderId="7" xfId="0" applyFont="1" applyFill="1" applyBorder="1"/>
    <xf numFmtId="0" fontId="0" fillId="2" borderId="0" xfId="0" applyFill="1" applyBorder="1" applyAlignment="1">
      <alignment horizontal="right"/>
    </xf>
    <xf numFmtId="0" fontId="0" fillId="2" borderId="0" xfId="0" applyFill="1" applyBorder="1" applyProtection="1">
      <protection locked="0"/>
    </xf>
    <xf numFmtId="0" fontId="0" fillId="2" borderId="0" xfId="0" applyFill="1" applyBorder="1" applyAlignment="1">
      <alignment horizontal="left"/>
    </xf>
    <xf numFmtId="0" fontId="0" fillId="2" borderId="10" xfId="0" applyFill="1" applyBorder="1"/>
    <xf numFmtId="0" fontId="0" fillId="2" borderId="0" xfId="0" applyFont="1" applyFill="1"/>
    <xf numFmtId="0" fontId="1" fillId="0" borderId="0" xfId="0" applyFont="1" applyAlignment="1">
      <alignment horizontal="right"/>
    </xf>
    <xf numFmtId="164" fontId="1" fillId="0" borderId="0" xfId="0" applyNumberFormat="1" applyFont="1"/>
    <xf numFmtId="164" fontId="0" fillId="0" borderId="0" xfId="0" applyNumberFormat="1"/>
    <xf numFmtId="0" fontId="1" fillId="2" borderId="0" xfId="0" applyFont="1" applyFill="1" applyAlignment="1">
      <alignment horizontal="center"/>
    </xf>
    <xf numFmtId="0" fontId="0" fillId="2" borderId="12" xfId="0" applyFill="1" applyBorder="1"/>
    <xf numFmtId="0" fontId="0" fillId="2" borderId="9" xfId="0" applyFill="1" applyBorder="1"/>
    <xf numFmtId="0" fontId="0" fillId="4" borderId="0" xfId="0" applyFill="1"/>
    <xf numFmtId="0" fontId="5" fillId="4" borderId="0" xfId="0" applyFont="1" applyFill="1"/>
    <xf numFmtId="0" fontId="1" fillId="4" borderId="0" xfId="0" applyFont="1" applyFill="1"/>
    <xf numFmtId="0" fontId="1" fillId="4" borderId="8" xfId="0" applyFont="1" applyFill="1" applyBorder="1" applyAlignment="1">
      <alignment horizontal="right"/>
    </xf>
    <xf numFmtId="0" fontId="0" fillId="4" borderId="10" xfId="0" applyFill="1" applyBorder="1"/>
    <xf numFmtId="0" fontId="3" fillId="4" borderId="14" xfId="0" applyFont="1" applyFill="1" applyBorder="1" applyAlignment="1">
      <alignment horizontal="right" wrapText="1"/>
    </xf>
    <xf numFmtId="0" fontId="0" fillId="4" borderId="6" xfId="0" applyFill="1" applyBorder="1"/>
    <xf numFmtId="0" fontId="0" fillId="4" borderId="13" xfId="0" applyFill="1" applyBorder="1"/>
    <xf numFmtId="0" fontId="0" fillId="4" borderId="0" xfId="0" applyFill="1" applyBorder="1" applyAlignment="1">
      <alignment horizontal="left"/>
    </xf>
    <xf numFmtId="0" fontId="0" fillId="4" borderId="8" xfId="0" applyFill="1" applyBorder="1" applyAlignment="1">
      <alignment horizontal="right"/>
    </xf>
    <xf numFmtId="0" fontId="0" fillId="4" borderId="8" xfId="0" applyFill="1" applyBorder="1" applyAlignment="1">
      <alignment horizontal="center"/>
    </xf>
    <xf numFmtId="0" fontId="0" fillId="4" borderId="8" xfId="0" applyFill="1" applyBorder="1"/>
    <xf numFmtId="0" fontId="0" fillId="4" borderId="14" xfId="0" applyFill="1" applyBorder="1" applyAlignment="1">
      <alignment horizontal="right"/>
    </xf>
    <xf numFmtId="0" fontId="0" fillId="4" borderId="14" xfId="0" applyFill="1" applyBorder="1"/>
    <xf numFmtId="0" fontId="0" fillId="4" borderId="0" xfId="0" applyFill="1" applyAlignment="1">
      <alignment horizontal="right"/>
    </xf>
    <xf numFmtId="0" fontId="0" fillId="4" borderId="0" xfId="0" applyFill="1" applyAlignment="1">
      <alignment horizontal="center"/>
    </xf>
    <xf numFmtId="0" fontId="1" fillId="4" borderId="0" xfId="0" applyFont="1" applyFill="1" applyBorder="1" applyAlignment="1">
      <alignment horizontal="left"/>
    </xf>
    <xf numFmtId="0" fontId="0" fillId="4" borderId="0" xfId="0" applyFont="1" applyFill="1" applyBorder="1" applyAlignment="1">
      <alignment horizontal="left"/>
    </xf>
    <xf numFmtId="0" fontId="0" fillId="4" borderId="8" xfId="0" applyFont="1" applyFill="1" applyBorder="1" applyAlignment="1">
      <alignment horizontal="right"/>
    </xf>
    <xf numFmtId="0" fontId="0" fillId="4" borderId="9" xfId="0" applyFill="1" applyBorder="1"/>
    <xf numFmtId="0" fontId="0" fillId="4" borderId="12" xfId="0" applyFill="1" applyBorder="1"/>
    <xf numFmtId="0" fontId="4" fillId="4" borderId="1" xfId="0" applyFont="1" applyFill="1" applyBorder="1"/>
    <xf numFmtId="0" fontId="1" fillId="4" borderId="1" xfId="0" applyFont="1" applyFill="1" applyBorder="1"/>
    <xf numFmtId="0" fontId="0" fillId="4" borderId="2" xfId="0" applyFill="1" applyBorder="1" applyProtection="1">
      <protection locked="0"/>
    </xf>
    <xf numFmtId="0" fontId="0" fillId="4" borderId="2" xfId="0" quotePrefix="1" applyFill="1" applyBorder="1" applyProtection="1">
      <protection locked="0"/>
    </xf>
    <xf numFmtId="0" fontId="1" fillId="4" borderId="16" xfId="0" applyFont="1" applyFill="1" applyBorder="1" applyProtection="1">
      <protection locked="0"/>
    </xf>
    <xf numFmtId="0" fontId="0" fillId="2" borderId="15" xfId="0" applyFill="1" applyBorder="1"/>
    <xf numFmtId="0" fontId="0" fillId="0" borderId="0" xfId="0" applyFont="1"/>
    <xf numFmtId="0" fontId="0" fillId="0" borderId="0" xfId="0" applyBorder="1"/>
    <xf numFmtId="0" fontId="0" fillId="0" borderId="3" xfId="0" applyBorder="1"/>
    <xf numFmtId="0" fontId="0" fillId="4" borderId="3" xfId="0" quotePrefix="1" applyFill="1" applyBorder="1" applyProtection="1">
      <protection locked="0"/>
    </xf>
    <xf numFmtId="0" fontId="0" fillId="4" borderId="3" xfId="0" applyFill="1" applyBorder="1" applyProtection="1">
      <protection locked="0"/>
    </xf>
    <xf numFmtId="0" fontId="0" fillId="0" borderId="0" xfId="0" applyAlignment="1">
      <alignment vertical="top"/>
    </xf>
    <xf numFmtId="0" fontId="7" fillId="0" borderId="0" xfId="0" applyFont="1" applyAlignment="1">
      <alignment vertical="top"/>
    </xf>
    <xf numFmtId="0" fontId="7" fillId="0" borderId="0" xfId="0" applyFont="1"/>
    <xf numFmtId="0" fontId="0" fillId="0" borderId="17" xfId="0" applyBorder="1"/>
    <xf numFmtId="0" fontId="0" fillId="6" borderId="18" xfId="0" applyFill="1" applyBorder="1"/>
    <xf numFmtId="2" fontId="0" fillId="6" borderId="18" xfId="0" applyNumberFormat="1" applyFill="1" applyBorder="1"/>
    <xf numFmtId="2" fontId="1" fillId="6" borderId="18" xfId="0" applyNumberFormat="1" applyFont="1" applyFill="1" applyBorder="1"/>
    <xf numFmtId="0" fontId="0" fillId="0" borderId="19" xfId="0" applyBorder="1"/>
    <xf numFmtId="0" fontId="0" fillId="0" borderId="19" xfId="0" applyFont="1" applyBorder="1"/>
    <xf numFmtId="0" fontId="0" fillId="0" borderId="21" xfId="0" applyBorder="1"/>
    <xf numFmtId="0" fontId="1" fillId="6" borderId="22" xfId="0" applyFont="1" applyFill="1" applyBorder="1"/>
    <xf numFmtId="0" fontId="1" fillId="5" borderId="23" xfId="0" applyFont="1" applyFill="1" applyBorder="1"/>
    <xf numFmtId="0" fontId="0" fillId="0" borderId="24" xfId="0" applyBorder="1"/>
    <xf numFmtId="0" fontId="0" fillId="5" borderId="25" xfId="0" applyFill="1" applyBorder="1"/>
    <xf numFmtId="0" fontId="0" fillId="2" borderId="24" xfId="0" applyFill="1" applyBorder="1"/>
    <xf numFmtId="0" fontId="0" fillId="3" borderId="24" xfId="0" applyFill="1" applyBorder="1" applyAlignment="1">
      <alignment horizontal="center"/>
    </xf>
    <xf numFmtId="0" fontId="0" fillId="0" borderId="26" xfId="0" applyBorder="1"/>
    <xf numFmtId="0" fontId="0" fillId="0" borderId="27" xfId="0" applyBorder="1"/>
    <xf numFmtId="0" fontId="1" fillId="0" borderId="28" xfId="0" applyFont="1" applyBorder="1" applyAlignment="1">
      <alignment horizontal="right"/>
    </xf>
    <xf numFmtId="0" fontId="1" fillId="6" borderId="29" xfId="0" applyFont="1" applyFill="1" applyBorder="1"/>
    <xf numFmtId="0" fontId="1" fillId="5" borderId="30" xfId="0" applyFont="1" applyFill="1" applyBorder="1"/>
    <xf numFmtId="0" fontId="1" fillId="0" borderId="20" xfId="0" applyFont="1" applyBorder="1"/>
    <xf numFmtId="0" fontId="0" fillId="0" borderId="31" xfId="0" applyBorder="1"/>
    <xf numFmtId="0" fontId="0" fillId="0" borderId="32" xfId="0" applyBorder="1"/>
    <xf numFmtId="0" fontId="1" fillId="6" borderId="33" xfId="0" applyFont="1" applyFill="1" applyBorder="1"/>
    <xf numFmtId="0" fontId="0" fillId="5" borderId="33" xfId="0" applyFill="1" applyBorder="1"/>
    <xf numFmtId="0" fontId="1" fillId="0" borderId="0" xfId="0" applyFont="1" applyBorder="1" applyAlignment="1">
      <alignment horizontal="right"/>
    </xf>
    <xf numFmtId="0" fontId="1" fillId="0" borderId="0" xfId="0" applyFont="1" applyBorder="1"/>
    <xf numFmtId="0" fontId="1" fillId="0" borderId="34" xfId="0" applyFont="1" applyBorder="1"/>
    <xf numFmtId="0" fontId="0" fillId="0" borderId="35" xfId="0" applyBorder="1"/>
    <xf numFmtId="0" fontId="0" fillId="0" borderId="36" xfId="0" applyBorder="1"/>
    <xf numFmtId="0" fontId="1" fillId="6" borderId="37" xfId="0" applyFont="1" applyFill="1" applyBorder="1"/>
    <xf numFmtId="0" fontId="1" fillId="5" borderId="38" xfId="0" applyFont="1" applyFill="1" applyBorder="1"/>
    <xf numFmtId="0" fontId="0" fillId="2" borderId="39" xfId="0" applyFill="1" applyBorder="1"/>
    <xf numFmtId="2" fontId="0" fillId="5" borderId="40" xfId="0" applyNumberFormat="1" applyFill="1" applyBorder="1"/>
    <xf numFmtId="0" fontId="0" fillId="2" borderId="41" xfId="0" applyFill="1" applyBorder="1"/>
    <xf numFmtId="0" fontId="0" fillId="0" borderId="41" xfId="0" applyBorder="1"/>
    <xf numFmtId="0" fontId="0" fillId="2" borderId="42" xfId="0" applyFill="1" applyBorder="1"/>
    <xf numFmtId="0" fontId="0" fillId="2" borderId="43" xfId="0" applyFill="1" applyBorder="1"/>
    <xf numFmtId="0" fontId="0" fillId="2" borderId="41" xfId="0" applyFill="1" applyBorder="1" applyAlignment="1">
      <alignment horizontal="right"/>
    </xf>
    <xf numFmtId="0" fontId="0" fillId="0" borderId="42" xfId="0" applyBorder="1"/>
    <xf numFmtId="2" fontId="1" fillId="5" borderId="40" xfId="0" applyNumberFormat="1" applyFont="1" applyFill="1" applyBorder="1"/>
    <xf numFmtId="0" fontId="0" fillId="5" borderId="40" xfId="0" applyFill="1" applyBorder="1"/>
    <xf numFmtId="0" fontId="0" fillId="0" borderId="44" xfId="0" applyBorder="1"/>
    <xf numFmtId="0" fontId="0" fillId="0" borderId="45" xfId="0" applyBorder="1"/>
    <xf numFmtId="0" fontId="1" fillId="0" borderId="45" xfId="0" applyFont="1" applyBorder="1" applyAlignment="1">
      <alignment horizontal="right"/>
    </xf>
    <xf numFmtId="0" fontId="0" fillId="6" borderId="46" xfId="0" applyFill="1" applyBorder="1"/>
    <xf numFmtId="0" fontId="8" fillId="0" borderId="0" xfId="0" applyFont="1"/>
    <xf numFmtId="0" fontId="0" fillId="4" borderId="11" xfId="0" applyFill="1" applyBorder="1" applyProtection="1">
      <protection hidden="1"/>
    </xf>
    <xf numFmtId="164" fontId="0" fillId="4" borderId="11" xfId="0" applyNumberFormat="1" applyFill="1" applyBorder="1" applyProtection="1">
      <protection hidden="1"/>
    </xf>
    <xf numFmtId="0" fontId="0" fillId="4" borderId="14" xfId="0" applyFill="1" applyBorder="1" applyProtection="1">
      <protection hidden="1"/>
    </xf>
    <xf numFmtId="0" fontId="5" fillId="4" borderId="1" xfId="0" applyFont="1" applyFill="1" applyBorder="1" applyProtection="1">
      <protection hidden="1"/>
    </xf>
    <xf numFmtId="0" fontId="0" fillId="4" borderId="14" xfId="0" applyFill="1" applyBorder="1" applyAlignment="1" applyProtection="1">
      <alignment horizontal="center"/>
      <protection hidden="1"/>
    </xf>
    <xf numFmtId="0" fontId="0" fillId="2" borderId="3" xfId="0" applyFill="1" applyBorder="1" applyProtection="1"/>
    <xf numFmtId="0" fontId="0" fillId="2" borderId="4" xfId="0" applyFill="1" applyBorder="1" applyProtection="1"/>
    <xf numFmtId="0" fontId="1" fillId="2" borderId="1" xfId="0" applyFont="1" applyFill="1" applyBorder="1" applyProtection="1">
      <protection hidden="1"/>
    </xf>
    <xf numFmtId="0" fontId="1" fillId="2" borderId="6" xfId="0" applyFont="1" applyFill="1" applyBorder="1" applyProtection="1">
      <protection hidden="1"/>
    </xf>
    <xf numFmtId="0" fontId="1" fillId="2" borderId="7" xfId="0" applyFont="1" applyFill="1" applyBorder="1" applyProtection="1">
      <protection hidden="1"/>
    </xf>
    <xf numFmtId="0" fontId="0" fillId="0" borderId="0" xfId="0" applyAlignment="1"/>
    <xf numFmtId="0" fontId="8" fillId="7" borderId="0" xfId="0" applyFont="1" applyFill="1"/>
    <xf numFmtId="0" fontId="1" fillId="7" borderId="0" xfId="0" applyFont="1" applyFill="1"/>
    <xf numFmtId="0" fontId="1" fillId="7" borderId="0" xfId="0" applyFont="1" applyFill="1" applyBorder="1"/>
    <xf numFmtId="0" fontId="0" fillId="7" borderId="1" xfId="0" applyFont="1" applyFill="1" applyBorder="1"/>
    <xf numFmtId="0" fontId="0" fillId="7" borderId="1" xfId="0" applyFill="1" applyBorder="1"/>
    <xf numFmtId="0" fontId="1" fillId="7" borderId="1" xfId="0" applyFont="1" applyFill="1" applyBorder="1" applyAlignment="1">
      <alignment horizontal="center"/>
    </xf>
    <xf numFmtId="0" fontId="0" fillId="7" borderId="0" xfId="0" applyFill="1" applyBorder="1" applyAlignment="1">
      <alignment horizontal="left"/>
    </xf>
    <xf numFmtId="0" fontId="0" fillId="7" borderId="0" xfId="0" applyFont="1" applyFill="1"/>
    <xf numFmtId="0" fontId="0" fillId="7" borderId="0" xfId="0" applyFill="1"/>
    <xf numFmtId="0" fontId="0" fillId="7" borderId="0" xfId="0" applyFont="1" applyFill="1" applyBorder="1" applyAlignment="1">
      <alignment horizontal="center"/>
    </xf>
    <xf numFmtId="2" fontId="0" fillId="4" borderId="11" xfId="0" applyNumberFormat="1" applyFill="1" applyBorder="1" applyProtection="1">
      <protection hidden="1"/>
    </xf>
    <xf numFmtId="0" fontId="0" fillId="4" borderId="0" xfId="0" applyFill="1" applyProtection="1"/>
    <xf numFmtId="0" fontId="5" fillId="4" borderId="0" xfId="0" applyFont="1" applyFill="1" applyProtection="1"/>
    <xf numFmtId="0" fontId="1" fillId="4" borderId="0" xfId="0" applyFont="1" applyFill="1" applyProtection="1"/>
    <xf numFmtId="0" fontId="1" fillId="4" borderId="8" xfId="0" applyFont="1" applyFill="1" applyBorder="1" applyAlignment="1" applyProtection="1">
      <alignment horizontal="right"/>
    </xf>
    <xf numFmtId="0" fontId="0" fillId="4" borderId="10" xfId="0" applyFill="1" applyBorder="1" applyProtection="1"/>
    <xf numFmtId="0" fontId="3" fillId="4" borderId="14" xfId="0" applyFont="1" applyFill="1" applyBorder="1" applyAlignment="1" applyProtection="1">
      <alignment horizontal="right" wrapText="1"/>
    </xf>
    <xf numFmtId="0" fontId="0" fillId="4" borderId="6" xfId="0" applyFill="1" applyBorder="1" applyProtection="1"/>
    <xf numFmtId="0" fontId="0" fillId="4" borderId="13" xfId="0" applyFill="1" applyBorder="1" applyProtection="1"/>
    <xf numFmtId="0" fontId="0" fillId="4" borderId="9" xfId="0" applyFill="1" applyBorder="1" applyProtection="1"/>
    <xf numFmtId="0" fontId="0" fillId="4" borderId="12" xfId="0" applyFill="1" applyBorder="1" applyProtection="1"/>
    <xf numFmtId="0" fontId="0" fillId="4" borderId="0" xfId="0" applyFill="1" applyBorder="1" applyAlignment="1" applyProtection="1">
      <alignment horizontal="left"/>
    </xf>
    <xf numFmtId="0" fontId="0" fillId="4" borderId="8" xfId="0" applyFill="1" applyBorder="1" applyAlignment="1" applyProtection="1">
      <alignment horizontal="right"/>
    </xf>
    <xf numFmtId="0" fontId="0" fillId="4" borderId="8" xfId="0" applyFill="1" applyBorder="1" applyAlignment="1" applyProtection="1">
      <alignment horizontal="center"/>
    </xf>
    <xf numFmtId="0" fontId="0" fillId="4" borderId="8" xfId="0" applyFill="1" applyBorder="1" applyProtection="1"/>
    <xf numFmtId="0" fontId="0" fillId="4" borderId="14" xfId="0" applyFill="1" applyBorder="1" applyAlignment="1" applyProtection="1">
      <alignment horizontal="right"/>
    </xf>
    <xf numFmtId="0" fontId="0" fillId="4" borderId="0" xfId="0" applyFill="1" applyAlignment="1" applyProtection="1">
      <alignment horizontal="right"/>
    </xf>
    <xf numFmtId="0" fontId="0" fillId="4" borderId="0" xfId="0" applyFill="1" applyAlignment="1" applyProtection="1">
      <alignment horizontal="center"/>
    </xf>
    <xf numFmtId="0" fontId="1" fillId="4" borderId="0" xfId="0" applyFont="1" applyFill="1" applyBorder="1" applyAlignment="1" applyProtection="1">
      <alignment horizontal="left"/>
    </xf>
    <xf numFmtId="0" fontId="0" fillId="4" borderId="0" xfId="0" applyFont="1" applyFill="1" applyBorder="1" applyAlignment="1" applyProtection="1">
      <alignment horizontal="left"/>
    </xf>
    <xf numFmtId="0" fontId="0" fillId="4" borderId="8" xfId="0" applyFont="1" applyFill="1" applyBorder="1" applyAlignment="1" applyProtection="1">
      <alignment horizontal="right"/>
    </xf>
    <xf numFmtId="0" fontId="0" fillId="4" borderId="14" xfId="0" applyFill="1" applyBorder="1" applyProtection="1"/>
    <xf numFmtId="0" fontId="0" fillId="4" borderId="0" xfId="0" applyFill="1" applyBorder="1" applyProtection="1"/>
    <xf numFmtId="0" fontId="4" fillId="4" borderId="1" xfId="0" applyFont="1" applyFill="1" applyBorder="1" applyProtection="1"/>
    <xf numFmtId="0" fontId="1" fillId="4" borderId="1" xfId="0" applyFont="1" applyFill="1" applyBorder="1" applyProtection="1"/>
    <xf numFmtId="0" fontId="8" fillId="7" borderId="0" xfId="0" applyFont="1" applyFill="1" applyBorder="1" applyAlignment="1" applyProtection="1">
      <alignment horizontal="left"/>
    </xf>
    <xf numFmtId="0" fontId="0" fillId="7" borderId="0" xfId="0" applyFill="1" applyBorder="1" applyProtection="1"/>
    <xf numFmtId="0" fontId="0" fillId="7" borderId="0" xfId="0" applyFill="1" applyProtection="1"/>
    <xf numFmtId="0" fontId="0" fillId="7" borderId="0" xfId="0" applyFill="1" applyBorder="1" applyAlignment="1" applyProtection="1">
      <alignment horizontal="left"/>
    </xf>
    <xf numFmtId="0" fontId="0" fillId="2" borderId="0" xfId="0" applyFill="1" applyBorder="1" applyAlignment="1" applyProtection="1">
      <alignment horizontal="left"/>
    </xf>
    <xf numFmtId="0" fontId="0" fillId="2" borderId="0" xfId="0" applyFill="1" applyBorder="1" applyProtection="1"/>
    <xf numFmtId="0" fontId="0" fillId="2" borderId="0" xfId="0" applyFill="1" applyProtection="1"/>
    <xf numFmtId="0" fontId="0" fillId="0" borderId="0" xfId="0" applyProtection="1"/>
    <xf numFmtId="0" fontId="0" fillId="2" borderId="0" xfId="0" applyFill="1" applyAlignment="1" applyProtection="1">
      <alignment vertical="center"/>
    </xf>
    <xf numFmtId="0" fontId="10" fillId="2" borderId="0" xfId="0" applyFont="1" applyFill="1" applyProtection="1"/>
    <xf numFmtId="0" fontId="11" fillId="2" borderId="0" xfId="0" applyFont="1" applyFill="1" applyBorder="1" applyProtection="1">
      <protection locked="0"/>
    </xf>
    <xf numFmtId="0" fontId="1" fillId="7" borderId="0" xfId="0" applyFont="1" applyFill="1" applyBorder="1" applyAlignment="1">
      <alignment horizontal="left"/>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5" xfId="0" applyFill="1" applyBorder="1" applyAlignment="1" applyProtection="1">
      <alignment horizontal="center"/>
      <protection locked="0"/>
    </xf>
  </cellXfs>
  <cellStyles count="1">
    <cellStyle name="Standard" xfId="0" builtinId="0"/>
  </cellStyles>
  <dxfs count="0"/>
  <tableStyles count="0" defaultTableStyle="TableStyleMedium2" defaultPivotStyle="PivotStyleLight16"/>
  <colors>
    <mruColors>
      <color rgb="FFF6F9FC"/>
      <color rgb="FFF7F9F1"/>
      <color rgb="FFF9F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ilfsrechnungen!$B$12" lockText="1"/>
</file>

<file path=xl/ctrlProps/ctrlProp2.xml><?xml version="1.0" encoding="utf-8"?>
<formControlPr xmlns="http://schemas.microsoft.com/office/spreadsheetml/2009/9/main" objectType="CheckBox" fmlaLink="Hilfsrechnungen!$B$13" lockText="1"/>
</file>

<file path=xl/ctrlProps/ctrlProp3.xml><?xml version="1.0" encoding="utf-8"?>
<formControlPr xmlns="http://schemas.microsoft.com/office/spreadsheetml/2009/9/main" objectType="CheckBox" fmlaLink="Hilfsrechnungen!$B$16" lockText="1"/>
</file>

<file path=xl/ctrlProps/ctrlProp4.xml><?xml version="1.0" encoding="utf-8"?>
<formControlPr xmlns="http://schemas.microsoft.com/office/spreadsheetml/2009/9/main" objectType="CheckBox" fmlaLink="Hilfsrechnungen!$B$15" lockText="1"/>
</file>

<file path=xl/ctrlProps/ctrlProp5.xml><?xml version="1.0" encoding="utf-8"?>
<formControlPr xmlns="http://schemas.microsoft.com/office/spreadsheetml/2009/9/main" objectType="CheckBox" fmlaLink="Hilfsrechnungen!$B$19" lockText="1"/>
</file>

<file path=xl/ctrlProps/ctrlProp6.xml><?xml version="1.0" encoding="utf-8"?>
<formControlPr xmlns="http://schemas.microsoft.com/office/spreadsheetml/2009/9/main" objectType="CheckBox" fmlaLink="Hilfsrechnungen!$B$21" lockText="1"/>
</file>

<file path=xl/ctrlProps/ctrlProp7.xml><?xml version="1.0" encoding="utf-8"?>
<formControlPr xmlns="http://schemas.microsoft.com/office/spreadsheetml/2009/9/main" objectType="CheckBox" fmlaLink="Hilfsrechnungen!$B$24" lockText="1"/>
</file>

<file path=xl/ctrlProps/ctrlProp8.xml><?xml version="1.0" encoding="utf-8"?>
<formControlPr xmlns="http://schemas.microsoft.com/office/spreadsheetml/2009/9/main" objectType="CheckBox" fmlaLink="Hilfsrechnungen!$B$22" lockText="1"/>
</file>

<file path=xl/ctrlProps/ctrlProp9.xml><?xml version="1.0" encoding="utf-8"?>
<formControlPr xmlns="http://schemas.microsoft.com/office/spreadsheetml/2009/9/main" objectType="CheckBox" fmlaLink="Hilfsrechnungen!$B$25" lockText="1"/>
</file>

<file path=xl/ctrlProps/ctrlProp10.xml><?xml version="1.0" encoding="utf-8"?>
<formControlPr xmlns="http://schemas.microsoft.com/office/spreadsheetml/2009/9/main" objectType="CheckBox" fmlaLink="Hilfsrechnungen!$B$30" lockText="1"/>
</file>

<file path=xl/ctrlProps/ctrlProp11.xml><?xml version="1.0" encoding="utf-8"?>
<formControlPr xmlns="http://schemas.microsoft.com/office/spreadsheetml/2009/9/main" objectType="CheckBox" fmlaLink="Hilfsrechnungen!$B$35" lockText="1"/>
</file>

<file path=xl/ctrlProps/ctrlProp12.xml><?xml version="1.0" encoding="utf-8"?>
<formControlPr xmlns="http://schemas.microsoft.com/office/spreadsheetml/2009/9/main" objectType="CheckBox" fmlaLink="Hilfsrechnungen!$B$28" lockText="1"/>
</file>

<file path=xl/ctrlProps/ctrlProp13.xml><?xml version="1.0" encoding="utf-8"?>
<formControlPr xmlns="http://schemas.microsoft.com/office/spreadsheetml/2009/9/main" objectType="CheckBox" fmlaLink="Hilfsrechnungen!$B$42" lockText="1"/>
</file>

<file path=xl/ctrlProps/ctrlProp14.xml><?xml version="1.0" encoding="utf-8"?>
<formControlPr xmlns="http://schemas.microsoft.com/office/spreadsheetml/2009/9/main" objectType="CheckBox" fmlaLink="Hilfsrechnungen!$B$43" lockText="1"/>
</file>

<file path=xl/ctrlProps/ctrlProp15.xml><?xml version="1.0" encoding="utf-8"?>
<formControlPr xmlns="http://schemas.microsoft.com/office/spreadsheetml/2009/9/main" objectType="CheckBox" fmlaLink="Hilfsrechnungen!$B$41" lockText="1"/>
</file>

<file path=xl/ctrlProps/ctrlProp16.xml><?xml version="1.0" encoding="utf-8"?>
<formControlPr xmlns="http://schemas.microsoft.com/office/spreadsheetml/2009/9/main" objectType="CheckBox" fmlaLink="Hilfsrechnungen!$B$31" lockText="1"/>
</file>

<file path=xl/ctrlProps/ctrlProp17.xml><?xml version="1.0" encoding="utf-8"?>
<formControlPr xmlns="http://schemas.microsoft.com/office/spreadsheetml/2009/9/main" objectType="CheckBox" fmlaLink="Hilfsrechnungen!$B$2" lockText="1"/>
</file>

<file path=xl/ctrlProps/ctrlProp18.xml><?xml version="1.0" encoding="utf-8"?>
<formControlPr xmlns="http://schemas.microsoft.com/office/spreadsheetml/2009/9/main" objectType="CheckBox" fmlaLink="Hilfsrechnungen!$B$3" lockText="1"/>
</file>

<file path=xl/ctrlProps/ctrlProp19.xml><?xml version="1.0" encoding="utf-8"?>
<formControlPr xmlns="http://schemas.microsoft.com/office/spreadsheetml/2009/9/main" objectType="CheckBox" fmlaLink="Hilfsrechnungen!$B$4" lockText="1"/>
</file>

<file path=xl/ctrlProps/ctrlProp20.xml><?xml version="1.0" encoding="utf-8"?>
<formControlPr xmlns="http://schemas.microsoft.com/office/spreadsheetml/2009/9/main" objectType="CheckBox" fmlaLink="Hilfsrechnungen!$B$5" lockText="1"/>
</file>

<file path=xl/ctrlProps/ctrlProp21.xml><?xml version="1.0" encoding="utf-8"?>
<formControlPr xmlns="http://schemas.microsoft.com/office/spreadsheetml/2009/9/main" objectType="CheckBox" fmlaLink="Hilfsrechnungen!$B$37" lockText="1"/>
</file>

<file path=xl/ctrlProps/ctrlProp22.xml><?xml version="1.0" encoding="utf-8"?>
<formControlPr xmlns="http://schemas.microsoft.com/office/spreadsheetml/2009/9/main" objectType="CheckBox" fmlaLink="Hilfsrechnungen!$B$40" lockText="1"/>
</file>

<file path=xl/ctrlProps/ctrlProp23.xml><?xml version="1.0" encoding="utf-8"?>
<formControlPr xmlns="http://schemas.microsoft.com/office/spreadsheetml/2009/9/main" objectType="CheckBox" fmlaLink="Hilfsrechnungen!$B$33" lockText="1"/>
</file>

<file path=xl/ctrlProps/ctrlProp24.xml><?xml version="1.0" encoding="utf-8"?>
<formControlPr xmlns="http://schemas.microsoft.com/office/spreadsheetml/2009/9/main" objectType="CheckBox" fmlaLink="Hilfsrechnungen!$B$38" lockText="1"/>
</file>

<file path=xl/ctrlProps/ctrlProp25.xml><?xml version="1.0" encoding="utf-8"?>
<formControlPr xmlns="http://schemas.microsoft.com/office/spreadsheetml/2009/9/main" objectType="CheckBox" fmlaLink="Hilfsrechnungen!$B$34" lockText="1"/>
</file>

<file path=xl/ctrlProps/ctrlProp26.xml><?xml version="1.0" encoding="utf-8"?>
<formControlPr xmlns="http://schemas.microsoft.com/office/spreadsheetml/2009/9/main" objectType="CheckBox" fmlaLink="Hilfsrechnungen!$B$29" lockText="1"/>
</file>

<file path=xl/ctrlProps/ctrlProp27.xml><?xml version="1.0" encoding="utf-8"?>
<formControlPr xmlns="http://schemas.microsoft.com/office/spreadsheetml/2009/9/main" objectType="CheckBox" fmlaLink="Hilfsrechnungen!$B$20" lockText="1"/>
</file>

<file path=xl/ctrlProps/ctrlProp28.xml><?xml version="1.0" encoding="utf-8"?>
<formControlPr xmlns="http://schemas.microsoft.com/office/spreadsheetml/2009/9/main" objectType="CheckBox" fmlaLink="Hilfsrechnungen!$B$23" lockText="1"/>
</file>

<file path=xl/ctrlProps/ctrlProp29.xml><?xml version="1.0" encoding="utf-8"?>
<formControlPr xmlns="http://schemas.microsoft.com/office/spreadsheetml/2009/9/main" objectType="CheckBox" fmlaLink="Hilfsrechnungen!$B$26" lockText="1"/>
</file>

<file path=xl/ctrlProps/ctrlProp30.xml><?xml version="1.0" encoding="utf-8"?>
<formControlPr xmlns="http://schemas.microsoft.com/office/spreadsheetml/2009/9/main" objectType="CheckBox" fmlaLink="Hilfsrechnungen!$B$32" lockText="1"/>
</file>

<file path=xl/ctrlProps/ctrlProp31.xml><?xml version="1.0" encoding="utf-8"?>
<formControlPr xmlns="http://schemas.microsoft.com/office/spreadsheetml/2009/9/main" objectType="CheckBox" fmlaLink="Hilfsrechnungen!$B$36" lockText="1"/>
</file>

<file path=xl/ctrlProps/ctrlProp32.xml><?xml version="1.0" encoding="utf-8"?>
<formControlPr xmlns="http://schemas.microsoft.com/office/spreadsheetml/2009/9/main" objectType="CheckBox" fmlaLink="Hilfsrechnungen!$B$17" lockText="1"/>
</file>

<file path=xl/ctrlProps/ctrlProp33.xml><?xml version="1.0" encoding="utf-8"?>
<formControlPr xmlns="http://schemas.microsoft.com/office/spreadsheetml/2009/9/main" objectType="CheckBox" fmlaLink="Hilfsrechnungen!$B$18" lockText="1"/>
</file>

<file path=xl/ctrlProps/ctrlProp34.xml><?xml version="1.0" encoding="utf-8"?>
<formControlPr xmlns="http://schemas.microsoft.com/office/spreadsheetml/2009/9/main" objectType="CheckBox" fmlaLink="Hilfsrechnungen!$B$27" lockText="1"/>
</file>

<file path=xl/ctrlProps/ctrlProp35.xml><?xml version="1.0" encoding="utf-8"?>
<formControlPr xmlns="http://schemas.microsoft.com/office/spreadsheetml/2009/9/main" objectType="CheckBox" fmlaLink="Hilfsrechnungen!$B$6" lockText="1"/>
</file>

<file path=xl/ctrlProps/ctrlProp36.xml><?xml version="1.0" encoding="utf-8"?>
<formControlPr xmlns="http://schemas.microsoft.com/office/spreadsheetml/2009/9/main" objectType="CheckBox" fmlaLink="Hilfsrechnungen!$B$7" lockText="1"/>
</file>

<file path=xl/ctrlProps/ctrlProp37.xml><?xml version="1.0" encoding="utf-8"?>
<formControlPr xmlns="http://schemas.microsoft.com/office/spreadsheetml/2009/9/main" objectType="CheckBox" fmlaLink="Hilfsrechnungen!$B$8" lockText="1"/>
</file>

<file path=xl/ctrlProps/ctrlProp38.xml><?xml version="1.0" encoding="utf-8"?>
<formControlPr xmlns="http://schemas.microsoft.com/office/spreadsheetml/2009/9/main" objectType="CheckBox" fmlaLink="Hilfsrechnungen!$B$14"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12698</xdr:rowOff>
    </xdr:from>
    <xdr:to>
      <xdr:col>7</xdr:col>
      <xdr:colOff>692150</xdr:colOff>
      <xdr:row>78</xdr:row>
      <xdr:rowOff>19049</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0" y="12698"/>
          <a:ext cx="6026150" cy="14122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u="sng" baseline="0"/>
            <a:t>Handreichung zur Risikobewertung einer Berechnung des Bedarfs an Hygienepersonal</a:t>
          </a:r>
        </a:p>
        <a:p>
          <a:endParaRPr lang="de-DE" sz="1100" baseline="0"/>
        </a:p>
        <a:p>
          <a:r>
            <a:rPr lang="de-DE" sz="1100" b="1" u="sng">
              <a:solidFill>
                <a:schemeClr val="dk1"/>
              </a:solidFill>
              <a:effectLst/>
              <a:latin typeface="+mn-lt"/>
              <a:ea typeface="+mn-ea"/>
              <a:cs typeface="+mn-cs"/>
            </a:rPr>
            <a:t>Vorbemerkung:</a:t>
          </a:r>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Die vorliegende Handreichung soll eine Unterstützung bei der Berechnung des Hygienefachpersonal-Bedarfs in stationären Einrichtungen bieten. Sie stellt eine Berechnungshilfe dar und greift dabei die unterschiedlichen Aspekte der KRINKO-Empfehlung "Personelle und organisatorische Voraussetzungen zur Prävention nosokomialer Infektionen" (BGBl 2023 66:332-351) auf. </a:t>
          </a:r>
        </a:p>
        <a:p>
          <a:r>
            <a:rPr lang="de-DE" sz="1100">
              <a:solidFill>
                <a:schemeClr val="dk1"/>
              </a:solidFill>
              <a:effectLst/>
              <a:latin typeface="+mn-lt"/>
              <a:ea typeface="+mn-ea"/>
              <a:cs typeface="+mn-cs"/>
            </a:rPr>
            <a:t>Generell regt die KRINKO an, die Bewertung des Risikoprofils im Konsens von </a:t>
          </a:r>
        </a:p>
        <a:p>
          <a:r>
            <a:rPr lang="de-DE" sz="1100">
              <a:solidFill>
                <a:schemeClr val="dk1"/>
              </a:solidFill>
              <a:effectLst/>
              <a:latin typeface="+mn-lt"/>
              <a:ea typeface="+mn-ea"/>
              <a:cs typeface="+mn-cs"/>
            </a:rPr>
            <a:t>a) leitenden Ärzten, </a:t>
          </a:r>
        </a:p>
        <a:p>
          <a:r>
            <a:rPr lang="de-DE" sz="1100">
              <a:solidFill>
                <a:schemeClr val="dk1"/>
              </a:solidFill>
              <a:effectLst/>
              <a:latin typeface="+mn-lt"/>
              <a:ea typeface="+mn-ea"/>
              <a:cs typeface="+mn-cs"/>
            </a:rPr>
            <a:t>b) der Krankenhausleitung und</a:t>
          </a:r>
        </a:p>
        <a:p>
          <a:r>
            <a:rPr lang="de-DE" sz="1100">
              <a:solidFill>
                <a:schemeClr val="dk1"/>
              </a:solidFill>
              <a:effectLst/>
              <a:latin typeface="+mn-lt"/>
              <a:ea typeface="+mn-ea"/>
              <a:cs typeface="+mn-cs"/>
            </a:rPr>
            <a:t>c) dem/der Krankenhaushygieniker(in) vorzunehmen.</a:t>
          </a:r>
        </a:p>
        <a:p>
          <a:r>
            <a:rPr lang="de-DE" sz="1100">
              <a:solidFill>
                <a:schemeClr val="dk1"/>
              </a:solidFill>
              <a:effectLst/>
              <a:latin typeface="+mn-lt"/>
              <a:ea typeface="+mn-ea"/>
              <a:cs typeface="+mn-cs"/>
            </a:rPr>
            <a:t> </a:t>
          </a:r>
        </a:p>
        <a:p>
          <a:r>
            <a:rPr lang="de-DE" sz="1100" b="1" u="sng">
              <a:solidFill>
                <a:schemeClr val="dk1"/>
              </a:solidFill>
              <a:effectLst/>
              <a:latin typeface="+mn-lt"/>
              <a:ea typeface="+mn-ea"/>
              <a:cs typeface="+mn-cs"/>
            </a:rPr>
            <a:t>Bitte beachten Sie auch die Ausführungen auf dem Tabellenblatt „Strukturdaten“!</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 </a:t>
          </a:r>
        </a:p>
        <a:p>
          <a:r>
            <a:rPr lang="de-DE" sz="1100" b="1" u="sng">
              <a:solidFill>
                <a:schemeClr val="dk1"/>
              </a:solidFill>
              <a:effectLst/>
              <a:latin typeface="+mn-lt"/>
              <a:ea typeface="+mn-ea"/>
              <a:cs typeface="+mn-cs"/>
            </a:rPr>
            <a:t>Ausfüllen der Tabelle:</a:t>
          </a:r>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Die eigentlichen Berechnungsgrundlage auf dem Tabellenblatt „Strukturdaten“ gliedert sich in die drei verschiedenen Hauptabschnitte I), II) und III) mit jeweiligen Unterabschnitten. Nach dem vollständigen Eintragen in die jeweiligen Tabellen und Freifelder werden die Ergebnisse auf den beiden Tabellenblättern „Berechnung_HFK“ sowie „Berechnung_KHH“ angezeigt. Um versehentlichen Änderungen an den Berechnungen oder Texten vorzubeugen, sind sämtliche Tabellenblätter gesperrt bis auf die Felder, die zum Eintragen durch den Nutzer vorgesehen sind. Ein Ausdrucken der Tabellenblätter hingegen ist möglich. Für Rückfragen wenden Sie sich bitte an die Abteilung Krankenhaushygiene im NLGA. </a:t>
          </a:r>
        </a:p>
        <a:p>
          <a:r>
            <a:rPr lang="de-DE" sz="1100">
              <a:solidFill>
                <a:schemeClr val="dk1"/>
              </a:solidFill>
              <a:effectLst/>
              <a:latin typeface="+mn-lt"/>
              <a:ea typeface="+mn-ea"/>
              <a:cs typeface="+mn-cs"/>
            </a:rPr>
            <a:t> </a:t>
          </a:r>
        </a:p>
        <a:p>
          <a:r>
            <a:rPr lang="de-DE" sz="1100" b="1">
              <a:solidFill>
                <a:schemeClr val="dk1"/>
              </a:solidFill>
              <a:effectLst/>
              <a:latin typeface="+mn-lt"/>
              <a:ea typeface="+mn-ea"/>
              <a:cs typeface="+mn-cs"/>
            </a:rPr>
            <a:t>I) Berechnung für bettenführende Abteilungen</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Dieser Abschnitt beinhaltet das Ausfüllen der Tabelle a) und, nach entsprechender Risikoabschätzung, ggf. der Tabelle b): </a:t>
          </a:r>
        </a:p>
        <a:p>
          <a:r>
            <a:rPr lang="de-DE" sz="1100">
              <a:solidFill>
                <a:schemeClr val="dk1"/>
              </a:solidFill>
              <a:effectLst/>
              <a:latin typeface="+mn-lt"/>
              <a:ea typeface="+mn-ea"/>
              <a:cs typeface="+mn-cs"/>
            </a:rPr>
            <a:t>In der oberen Tabelle </a:t>
          </a:r>
          <a:r>
            <a:rPr lang="de-DE" sz="1100" b="1">
              <a:solidFill>
                <a:schemeClr val="dk1"/>
              </a:solidFill>
              <a:effectLst/>
              <a:latin typeface="+mn-lt"/>
              <a:ea typeface="+mn-ea"/>
              <a:cs typeface="+mn-cs"/>
            </a:rPr>
            <a:t>a)</a:t>
          </a:r>
          <a:r>
            <a:rPr lang="de-DE" sz="1100">
              <a:solidFill>
                <a:schemeClr val="dk1"/>
              </a:solidFill>
              <a:effectLst/>
              <a:latin typeface="+mn-lt"/>
              <a:ea typeface="+mn-ea"/>
              <a:cs typeface="+mn-cs"/>
            </a:rPr>
            <a:t> werden die jeweiligen Bettenzahlen der unterschiedlichen Stationen/Fachgebiete den verschiedenen Risikobereichen (gemäß Tabelle 8 der Empfehlung) zugeordnet. Die daneben befindliche Kopie der Tabelle 8 der KRINKO-Empfehlung stuft die „Maßnahmen/Patienten und Bereiche in Bezug auf das Infektionsrisiko sowie die Folgen von auftretenden Infektionen“ ein. Anhand der daraus resultierenden Gesamtbettenzahl pro Risikobereich wird mittels der Tabellen 9 und 10 derselbigen Empfehlung automatisch der Bedarf an Hygienefachpersonal für die bettenführenden Abteilungen berechnet. Ergänzend weist die KRINKO in ihrem Begleittext darauf hin, dass bestimmte Patientengruppen aufgrund ihres patientenindividuellen Risikos in einen anderen Risikobereich eingruppiert werden können (s.a. Erläuterung im Tabellenblatt „Strukturdaten“ unterhalb der Tabelle 8). Zu beachten ist hier ebenfalls, dass die Betten der Intensivstationen der jeweiligen Fachgebiete mit einzubeziehen und gemäß ihres Risikobereichs (Tabelle 8) einzutragen sind. Stationen/Fachgebiete, die in den Vorgaben der Tabelle a) nicht enthalten sind, können in den Freifeldern der Tabelle nachgetragen und nach entsprechender Risikobewertung einem Risikobereich zugeordnet werden. </a:t>
          </a:r>
        </a:p>
        <a:p>
          <a:r>
            <a:rPr lang="de-DE" sz="1100">
              <a:solidFill>
                <a:schemeClr val="dk1"/>
              </a:solidFill>
              <a:effectLst/>
              <a:latin typeface="+mn-lt"/>
              <a:ea typeface="+mn-ea"/>
              <a:cs typeface="+mn-cs"/>
            </a:rPr>
            <a:t>In der unteren Tabelle </a:t>
          </a:r>
          <a:r>
            <a:rPr lang="de-DE" sz="1100" b="1">
              <a:solidFill>
                <a:schemeClr val="dk1"/>
              </a:solidFill>
              <a:effectLst/>
              <a:latin typeface="+mn-lt"/>
              <a:ea typeface="+mn-ea"/>
              <a:cs typeface="+mn-cs"/>
            </a:rPr>
            <a:t>b)</a:t>
          </a:r>
          <a:r>
            <a:rPr lang="de-DE" sz="1100">
              <a:solidFill>
                <a:schemeClr val="dk1"/>
              </a:solidFill>
              <a:effectLst/>
              <a:latin typeface="+mn-lt"/>
              <a:ea typeface="+mn-ea"/>
              <a:cs typeface="+mn-cs"/>
            </a:rPr>
            <a:t> besteht die Möglichkeit, eine durchschnittliche Zahl von Isolierungsbetten, die aufgrund infektiologischer Gründe belegt sind, einzutragen (z.B. Isolierung aufgrund von MRE, Noro-Virus etc.). Dieses sollte nur erfolgen, wenn </a:t>
          </a:r>
          <a:r>
            <a:rPr lang="de-DE" sz="1100" u="sng">
              <a:solidFill>
                <a:schemeClr val="dk1"/>
              </a:solidFill>
              <a:effectLst/>
              <a:latin typeface="+mn-lt"/>
              <a:ea typeface="+mn-ea"/>
              <a:cs typeface="+mn-cs"/>
            </a:rPr>
            <a:t>nicht</a:t>
          </a:r>
          <a:r>
            <a:rPr lang="de-DE" sz="1100">
              <a:solidFill>
                <a:schemeClr val="dk1"/>
              </a:solidFill>
              <a:effectLst/>
              <a:latin typeface="+mn-lt"/>
              <a:ea typeface="+mn-ea"/>
              <a:cs typeface="+mn-cs"/>
            </a:rPr>
            <a:t> bereits der oberen Tabelle a) entsprechende Betten in den einzelnen Fachdisziplinen in ihrem Risikobereich hochgestuft (z.B. von C zu B bzw. von B zu A) wurden. Die eingetragene Bettenzahl für diese Belegungsart wird automatisch der Risikokategorie A zugeordnet (vgl. Tabelle 8 der KRINKO- Empfehlung). Das bedingt auch, dass in dieser Kategorie keine Isolierungsbetten in A eingetragen werden können. Die in dieser Kategorie eingetragenen Bettenzahlen werden automatisch von der Summe der Betten der Tabelle a) abgezogen (jeweils C von C und B von B). Erfahrungsgemäß ist es nicht immer möglich, die Anzahl dieser Isolierungsbetten genau zu bestimmen. In diesem Fall sollte versucht werden, einen möglichst genauen Durchschnittswert zu ermitteln. Alternativ ist zu erwägen, auf das Eintragen der Isolierungsbetten zu verzichten und eine Änderung der Risikokategorie in der Tabelle a) für die entsprechende Station/das Fachgebiet vorzunehmen. Dieses sollte im Konsens entschieden werden (s.a. Vorbemerkung). </a:t>
          </a:r>
        </a:p>
        <a:p>
          <a:r>
            <a:rPr lang="de-DE" sz="1100">
              <a:solidFill>
                <a:schemeClr val="dk1"/>
              </a:solidFill>
              <a:effectLst/>
              <a:latin typeface="+mn-lt"/>
              <a:ea typeface="+mn-ea"/>
              <a:cs typeface="+mn-cs"/>
            </a:rPr>
            <a:t> </a:t>
          </a:r>
        </a:p>
        <a:p>
          <a:r>
            <a:rPr lang="de-DE" sz="1100" b="1">
              <a:solidFill>
                <a:schemeClr val="dk1"/>
              </a:solidFill>
              <a:effectLst/>
              <a:latin typeface="+mn-lt"/>
              <a:ea typeface="+mn-ea"/>
              <a:cs typeface="+mn-cs"/>
            </a:rPr>
            <a:t>II) Berechnung aus Strukturdaten, vorhandenen Funktionsabteilungen und sonstigen nicht bettenführenden Abteilungen</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In diesem Abschnitt sollen Strukturen eingetragen bzw. vermerkt werden, die nicht den bettenführenden Abteilungen zugerechnet werden. Pro Eintrag werden entsprechende VK-Anteile gemäß Empfehlung additiv berechnet. </a:t>
          </a:r>
        </a:p>
        <a:p>
          <a:r>
            <a:rPr lang="de-DE" sz="1100">
              <a:solidFill>
                <a:schemeClr val="dk1"/>
              </a:solidFill>
              <a:effectLst/>
              <a:latin typeface="+mn-lt"/>
              <a:ea typeface="+mn-ea"/>
              <a:cs typeface="+mn-cs"/>
            </a:rPr>
            <a:t>Im Bereich der Strukturen (Tabelle </a:t>
          </a:r>
          <a:r>
            <a:rPr lang="de-DE" sz="1100" b="1">
              <a:solidFill>
                <a:schemeClr val="dk1"/>
              </a:solidFill>
              <a:effectLst/>
              <a:latin typeface="+mn-lt"/>
              <a:ea typeface="+mn-ea"/>
              <a:cs typeface="+mn-cs"/>
            </a:rPr>
            <a:t>c)</a:t>
          </a:r>
          <a:r>
            <a:rPr lang="de-DE" sz="1100">
              <a:solidFill>
                <a:schemeClr val="dk1"/>
              </a:solidFill>
              <a:effectLst/>
              <a:latin typeface="+mn-lt"/>
              <a:ea typeface="+mn-ea"/>
              <a:cs typeface="+mn-cs"/>
            </a:rPr>
            <a:t>) werden jeweils die Tageskliniken, die Ambulanzen und die Spezialambulanzen in Form einer Summe zusammengefasst. Weitere Strukturen, sofern sie seitens der Krankenhaushygiene in relevantem Umfang betreut werden, können in den Freifeldern ergänzt werden (z.B. MVZ).</a:t>
          </a:r>
        </a:p>
        <a:p>
          <a:r>
            <a:rPr lang="de-DE" sz="1100">
              <a:solidFill>
                <a:schemeClr val="dk1"/>
              </a:solidFill>
              <a:effectLst/>
              <a:latin typeface="+mn-lt"/>
              <a:ea typeface="+mn-ea"/>
              <a:cs typeface="+mn-cs"/>
            </a:rPr>
            <a:t>In der Tabelle </a:t>
          </a:r>
          <a:r>
            <a:rPr lang="de-DE" sz="1100" b="1">
              <a:solidFill>
                <a:schemeClr val="dk1"/>
              </a:solidFill>
              <a:effectLst/>
              <a:latin typeface="+mn-lt"/>
              <a:ea typeface="+mn-ea"/>
              <a:cs typeface="+mn-cs"/>
            </a:rPr>
            <a:t>d)</a:t>
          </a:r>
          <a:r>
            <a:rPr lang="de-DE" sz="1100">
              <a:solidFill>
                <a:schemeClr val="dk1"/>
              </a:solidFill>
              <a:effectLst/>
              <a:latin typeface="+mn-lt"/>
              <a:ea typeface="+mn-ea"/>
              <a:cs typeface="+mn-cs"/>
            </a:rPr>
            <a:t> können die verschiedenen Funktionsabteilungen /nicht bettenführenden Abteilungen eingetragen werden. Diese werden mit entsprechenden VK-Anteilen wiederum gemäß Empfehlung additiv hinzugerechnet. Es ist darauf zu achten, dass jeweils nur eigenständige Abteilungen eingetragen werden, um Doppelerfassungen zu vermeiden. Zusätzliche Angaben können in den Freitextfelder eingetragen werden (z.B. Knochenbank, Hospiz, Großtagespflegestellen etc.).</a:t>
          </a:r>
        </a:p>
        <a:p>
          <a:r>
            <a:rPr lang="de-DE" sz="1100">
              <a:solidFill>
                <a:schemeClr val="dk1"/>
              </a:solidFill>
              <a:effectLst/>
              <a:latin typeface="+mn-lt"/>
              <a:ea typeface="+mn-ea"/>
              <a:cs typeface="+mn-cs"/>
            </a:rPr>
            <a:t> </a:t>
          </a:r>
        </a:p>
        <a:p>
          <a:r>
            <a:rPr lang="de-DE" sz="1100" b="1">
              <a:solidFill>
                <a:schemeClr val="dk1"/>
              </a:solidFill>
              <a:effectLst/>
              <a:latin typeface="+mn-lt"/>
              <a:ea typeface="+mn-ea"/>
              <a:cs typeface="+mn-cs"/>
            </a:rPr>
            <a:t>III) zusätzliche Bedarfe</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Hier sollen möglichst realistische Abschätzungen zu den zeitlichen Aufwänden für Aufgaben getroffen werden, die außerhalb der täglichen Routine liegen. Im Gegensatz zu den anderen Tabellen sollen hier Abschätzungen von VK-Anteilen getroffen werden. Dieses sollte wiederum im Konsens entschieden werden. </a:t>
          </a:r>
        </a:p>
        <a:p>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Die</a:t>
          </a:r>
          <a:r>
            <a:rPr lang="de-DE" sz="1100" b="1" baseline="0">
              <a:solidFill>
                <a:schemeClr val="dk1"/>
              </a:solidFill>
              <a:effectLst/>
              <a:latin typeface="+mn-lt"/>
              <a:ea typeface="+mn-ea"/>
              <a:cs typeface="+mn-cs"/>
            </a:rPr>
            <a:t> Ergebnisse der Berechnung werden auf den Tabellenblättern "Berechnung_HFK"</a:t>
          </a:r>
        </a:p>
        <a:p>
          <a:r>
            <a:rPr lang="de-DE" sz="1100" b="1" baseline="0">
              <a:solidFill>
                <a:schemeClr val="dk1"/>
              </a:solidFill>
              <a:effectLst/>
              <a:latin typeface="+mn-lt"/>
              <a:ea typeface="+mn-ea"/>
              <a:cs typeface="+mn-cs"/>
            </a:rPr>
            <a:t>und "Berechnung_KHH" dargestellt. </a:t>
          </a:r>
          <a:endParaRPr lang="de-DE" sz="1100" b="1">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r>
            <a:rPr lang="de-DE" sz="900">
              <a:solidFill>
                <a:schemeClr val="dk1"/>
              </a:solidFill>
              <a:effectLst/>
              <a:latin typeface="+mn-lt"/>
              <a:ea typeface="+mn-ea"/>
              <a:cs typeface="+mn-cs"/>
            </a:rPr>
            <a:t>© Niedersächsisches Landesgesundheitsamt                                                                                                                     August 2023   </a:t>
          </a:r>
        </a:p>
        <a:p>
          <a:endParaRPr lang="de-DE" sz="900">
            <a:solidFill>
              <a:schemeClr val="dk1"/>
            </a:solidFill>
            <a:effectLst/>
            <a:latin typeface="+mn-lt"/>
            <a:ea typeface="+mn-ea"/>
            <a:cs typeface="+mn-cs"/>
          </a:endParaRPr>
        </a:p>
        <a:p>
          <a:endParaRPr lang="de-DE"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666750</xdr:colOff>
          <xdr:row>83</xdr:row>
          <xdr:rowOff>165100</xdr:rowOff>
        </xdr:from>
        <xdr:to>
          <xdr:col>4</xdr:col>
          <xdr:colOff>234950</xdr:colOff>
          <xdr:row>85</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84</xdr:row>
          <xdr:rowOff>171450</xdr:rowOff>
        </xdr:from>
        <xdr:to>
          <xdr:col>4</xdr:col>
          <xdr:colOff>234950</xdr:colOff>
          <xdr:row>86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87</xdr:row>
          <xdr:rowOff>171450</xdr:rowOff>
        </xdr:from>
        <xdr:to>
          <xdr:col>4</xdr:col>
          <xdr:colOff>234950</xdr:colOff>
          <xdr:row>89</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86</xdr:row>
          <xdr:rowOff>171450</xdr:rowOff>
        </xdr:from>
        <xdr:to>
          <xdr:col>4</xdr:col>
          <xdr:colOff>234950</xdr:colOff>
          <xdr:row>88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90</xdr:row>
          <xdr:rowOff>171450</xdr:rowOff>
        </xdr:from>
        <xdr:to>
          <xdr:col>4</xdr:col>
          <xdr:colOff>234950</xdr:colOff>
          <xdr:row>92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92</xdr:row>
          <xdr:rowOff>165100</xdr:rowOff>
        </xdr:from>
        <xdr:to>
          <xdr:col>4</xdr:col>
          <xdr:colOff>234950</xdr:colOff>
          <xdr:row>94</xdr:row>
          <xdr:rowOff>6350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95</xdr:row>
          <xdr:rowOff>165100</xdr:rowOff>
        </xdr:from>
        <xdr:to>
          <xdr:col>4</xdr:col>
          <xdr:colOff>234950</xdr:colOff>
          <xdr:row>97</xdr:row>
          <xdr:rowOff>6350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93</xdr:row>
          <xdr:rowOff>171450</xdr:rowOff>
        </xdr:from>
        <xdr:to>
          <xdr:col>4</xdr:col>
          <xdr:colOff>234950</xdr:colOff>
          <xdr:row>95</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96</xdr:row>
          <xdr:rowOff>171450</xdr:rowOff>
        </xdr:from>
        <xdr:to>
          <xdr:col>4</xdr:col>
          <xdr:colOff>247650</xdr:colOff>
          <xdr:row>98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101</xdr:row>
          <xdr:rowOff>171450</xdr:rowOff>
        </xdr:from>
        <xdr:to>
          <xdr:col>4</xdr:col>
          <xdr:colOff>247650</xdr:colOff>
          <xdr:row>103</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106</xdr:row>
          <xdr:rowOff>171450</xdr:rowOff>
        </xdr:from>
        <xdr:to>
          <xdr:col>4</xdr:col>
          <xdr:colOff>247650</xdr:colOff>
          <xdr:row>108</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99</xdr:row>
          <xdr:rowOff>171450</xdr:rowOff>
        </xdr:from>
        <xdr:to>
          <xdr:col>4</xdr:col>
          <xdr:colOff>247650</xdr:colOff>
          <xdr:row>101</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113</xdr:row>
          <xdr:rowOff>171450</xdr:rowOff>
        </xdr:from>
        <xdr:to>
          <xdr:col>4</xdr:col>
          <xdr:colOff>234950</xdr:colOff>
          <xdr:row>115</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114</xdr:row>
          <xdr:rowOff>165100</xdr:rowOff>
        </xdr:from>
        <xdr:to>
          <xdr:col>4</xdr:col>
          <xdr:colOff>234950</xdr:colOff>
          <xdr:row>116</xdr:row>
          <xdr:rowOff>6350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112</xdr:row>
          <xdr:rowOff>171450</xdr:rowOff>
        </xdr:from>
        <xdr:to>
          <xdr:col>4</xdr:col>
          <xdr:colOff>234950</xdr:colOff>
          <xdr:row>114</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102</xdr:row>
          <xdr:rowOff>171450</xdr:rowOff>
        </xdr:from>
        <xdr:to>
          <xdr:col>4</xdr:col>
          <xdr:colOff>247650</xdr:colOff>
          <xdr:row>104</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70</xdr:row>
          <xdr:rowOff>171450</xdr:rowOff>
        </xdr:from>
        <xdr:to>
          <xdr:col>5</xdr:col>
          <xdr:colOff>0</xdr:colOff>
          <xdr:row>72</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71</xdr:row>
          <xdr:rowOff>171450</xdr:rowOff>
        </xdr:from>
        <xdr:to>
          <xdr:col>5</xdr:col>
          <xdr:colOff>6350</xdr:colOff>
          <xdr:row>73</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72</xdr:row>
          <xdr:rowOff>165100</xdr:rowOff>
        </xdr:from>
        <xdr:to>
          <xdr:col>5</xdr:col>
          <xdr:colOff>6350</xdr:colOff>
          <xdr:row>74</xdr:row>
          <xdr:rowOff>6350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73</xdr:row>
          <xdr:rowOff>171450</xdr:rowOff>
        </xdr:from>
        <xdr:to>
          <xdr:col>5</xdr:col>
          <xdr:colOff>0</xdr:colOff>
          <xdr:row>75</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108</xdr:row>
          <xdr:rowOff>171450</xdr:rowOff>
        </xdr:from>
        <xdr:to>
          <xdr:col>4</xdr:col>
          <xdr:colOff>247650</xdr:colOff>
          <xdr:row>110</xdr:row>
          <xdr:rowOff>25400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111</xdr:row>
          <xdr:rowOff>171450</xdr:rowOff>
        </xdr:from>
        <xdr:to>
          <xdr:col>4</xdr:col>
          <xdr:colOff>234950</xdr:colOff>
          <xdr:row>113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104</xdr:row>
          <xdr:rowOff>171450</xdr:rowOff>
        </xdr:from>
        <xdr:to>
          <xdr:col>4</xdr:col>
          <xdr:colOff>234950</xdr:colOff>
          <xdr:row>106</xdr:row>
          <xdr:rowOff>25400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109</xdr:row>
          <xdr:rowOff>171450</xdr:rowOff>
        </xdr:from>
        <xdr:to>
          <xdr:col>4</xdr:col>
          <xdr:colOff>247650</xdr:colOff>
          <xdr:row>111</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105</xdr:row>
          <xdr:rowOff>165100</xdr:rowOff>
        </xdr:from>
        <xdr:to>
          <xdr:col>4</xdr:col>
          <xdr:colOff>247650</xdr:colOff>
          <xdr:row>107</xdr:row>
          <xdr:rowOff>6350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100</xdr:row>
          <xdr:rowOff>171450</xdr:rowOff>
        </xdr:from>
        <xdr:to>
          <xdr:col>4</xdr:col>
          <xdr:colOff>234950</xdr:colOff>
          <xdr:row>102</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91</xdr:row>
          <xdr:rowOff>165100</xdr:rowOff>
        </xdr:from>
        <xdr:to>
          <xdr:col>4</xdr:col>
          <xdr:colOff>234950</xdr:colOff>
          <xdr:row>93</xdr:row>
          <xdr:rowOff>6350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94</xdr:row>
          <xdr:rowOff>171450</xdr:rowOff>
        </xdr:from>
        <xdr:to>
          <xdr:col>4</xdr:col>
          <xdr:colOff>234950</xdr:colOff>
          <xdr:row>96</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97</xdr:row>
          <xdr:rowOff>171450</xdr:rowOff>
        </xdr:from>
        <xdr:to>
          <xdr:col>4</xdr:col>
          <xdr:colOff>234950</xdr:colOff>
          <xdr:row>99</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103</xdr:row>
          <xdr:rowOff>171450</xdr:rowOff>
        </xdr:from>
        <xdr:to>
          <xdr:col>4</xdr:col>
          <xdr:colOff>234950</xdr:colOff>
          <xdr:row>105</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107</xdr:row>
          <xdr:rowOff>171450</xdr:rowOff>
        </xdr:from>
        <xdr:to>
          <xdr:col>4</xdr:col>
          <xdr:colOff>247650</xdr:colOff>
          <xdr:row>109</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xdr:twoCellAnchor editAs="oneCell">
    <xdr:from>
      <xdr:col>12</xdr:col>
      <xdr:colOff>266699</xdr:colOff>
      <xdr:row>7</xdr:row>
      <xdr:rowOff>1</xdr:rowOff>
    </xdr:from>
    <xdr:to>
      <xdr:col>20</xdr:col>
      <xdr:colOff>629892</xdr:colOff>
      <xdr:row>36</xdr:row>
      <xdr:rowOff>161925</xdr:rowOff>
    </xdr:to>
    <xdr:pic>
      <xdr:nvPicPr>
        <xdr:cNvPr id="34" name="Grafik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
        <a:stretch>
          <a:fillRect/>
        </a:stretch>
      </xdr:blipFill>
      <xdr:spPr>
        <a:xfrm>
          <a:off x="8902699" y="1346201"/>
          <a:ext cx="8182929" cy="5505449"/>
        </a:xfrm>
        <a:prstGeom prst="rect">
          <a:avLst/>
        </a:prstGeom>
        <a:ln>
          <a:noFill/>
        </a:ln>
        <a:effectLst>
          <a:outerShdw blurRad="190500" algn="tl" rotWithShape="0">
            <a:srgbClr val="000000">
              <a:alpha val="70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666750</xdr:colOff>
          <xdr:row>88</xdr:row>
          <xdr:rowOff>165100</xdr:rowOff>
        </xdr:from>
        <xdr:to>
          <xdr:col>4</xdr:col>
          <xdr:colOff>234950</xdr:colOff>
          <xdr:row>90</xdr:row>
          <xdr:rowOff>6350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89</xdr:row>
          <xdr:rowOff>171450</xdr:rowOff>
        </xdr:from>
        <xdr:to>
          <xdr:col>4</xdr:col>
          <xdr:colOff>234950</xdr:colOff>
          <xdr:row>91</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98</xdr:row>
          <xdr:rowOff>171450</xdr:rowOff>
        </xdr:from>
        <xdr:to>
          <xdr:col>4</xdr:col>
          <xdr:colOff>247650</xdr:colOff>
          <xdr:row>100</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76</xdr:row>
          <xdr:rowOff>171450</xdr:rowOff>
        </xdr:from>
        <xdr:to>
          <xdr:col>5</xdr:col>
          <xdr:colOff>0</xdr:colOff>
          <xdr:row>78</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77</xdr:row>
          <xdr:rowOff>171450</xdr:rowOff>
        </xdr:from>
        <xdr:to>
          <xdr:col>5</xdr:col>
          <xdr:colOff>0</xdr:colOff>
          <xdr:row>79</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78</xdr:row>
          <xdr:rowOff>184150</xdr:rowOff>
        </xdr:from>
        <xdr:to>
          <xdr:col>5</xdr:col>
          <xdr:colOff>0</xdr:colOff>
          <xdr:row>80</xdr:row>
          <xdr:rowOff>25400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660400</xdr:colOff>
          <xdr:row>85</xdr:row>
          <xdr:rowOff>165100</xdr:rowOff>
        </xdr:from>
        <xdr:to>
          <xdr:col>4</xdr:col>
          <xdr:colOff>234950</xdr:colOff>
          <xdr:row>87</xdr:row>
          <xdr:rowOff>6350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 vorhanden</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I53"/>
  <sheetViews>
    <sheetView workbookViewId="0">
      <selection activeCell="B16" sqref="B16"/>
    </sheetView>
  </sheetViews>
  <sheetFormatPr baseColWidth="10" defaultRowHeight="14.5" x14ac:dyDescent="0.35"/>
  <cols>
    <col min="1" max="1" width="30.1796875" customWidth="1"/>
    <col min="4" max="4" width="29.81640625" customWidth="1"/>
  </cols>
  <sheetData>
    <row r="1" spans="1:9" x14ac:dyDescent="0.35">
      <c r="A1" s="81" t="s">
        <v>130</v>
      </c>
      <c r="B1" s="69"/>
      <c r="C1" s="69"/>
      <c r="D1" s="70" t="s">
        <v>74</v>
      </c>
      <c r="E1" s="71" t="s">
        <v>75</v>
      </c>
    </row>
    <row r="2" spans="1:9" x14ac:dyDescent="0.35">
      <c r="A2" s="72" t="s">
        <v>65</v>
      </c>
      <c r="B2" s="67" t="b">
        <v>0</v>
      </c>
      <c r="C2" s="56"/>
      <c r="D2" s="64">
        <f>IF(B2=TRUE,0.04,0)</f>
        <v>0</v>
      </c>
      <c r="E2" s="73">
        <f>IF(B2=TRUE,0.01,0)</f>
        <v>0</v>
      </c>
    </row>
    <row r="3" spans="1:9" x14ac:dyDescent="0.35">
      <c r="A3" s="74" t="s">
        <v>67</v>
      </c>
      <c r="B3" s="67" t="b">
        <v>0</v>
      </c>
      <c r="C3" s="56"/>
      <c r="D3" s="64">
        <f>IF(B3=TRUE,0.04,0)</f>
        <v>0</v>
      </c>
      <c r="E3" s="73">
        <f>IF(B3=TRUE,0.01,0)</f>
        <v>0</v>
      </c>
    </row>
    <row r="4" spans="1:9" x14ac:dyDescent="0.35">
      <c r="A4" s="74" t="s">
        <v>66</v>
      </c>
      <c r="B4" s="67" t="b">
        <v>0</v>
      </c>
      <c r="C4" s="56"/>
      <c r="D4" s="64">
        <f t="shared" ref="D4:D8" si="0">IF(B4=TRUE,0.04,0)</f>
        <v>0</v>
      </c>
      <c r="E4" s="73">
        <f t="shared" ref="E4:E8" si="1">IF(B4=TRUE,0.01,0)</f>
        <v>0</v>
      </c>
    </row>
    <row r="5" spans="1:9" x14ac:dyDescent="0.35">
      <c r="A5" s="74" t="s">
        <v>68</v>
      </c>
      <c r="B5" s="67" t="b">
        <v>0</v>
      </c>
      <c r="C5" s="56"/>
      <c r="D5" s="64">
        <f t="shared" si="0"/>
        <v>0</v>
      </c>
      <c r="E5" s="73">
        <f t="shared" si="1"/>
        <v>0</v>
      </c>
    </row>
    <row r="6" spans="1:9" x14ac:dyDescent="0.35">
      <c r="A6" s="75"/>
      <c r="B6" s="67" t="b">
        <v>0</v>
      </c>
      <c r="C6" s="56"/>
      <c r="D6" s="64">
        <f t="shared" si="0"/>
        <v>0</v>
      </c>
      <c r="E6" s="73">
        <f t="shared" si="1"/>
        <v>0</v>
      </c>
    </row>
    <row r="7" spans="1:9" x14ac:dyDescent="0.35">
      <c r="A7" s="75"/>
      <c r="B7" s="67" t="b">
        <v>0</v>
      </c>
      <c r="C7" s="56"/>
      <c r="D7" s="64">
        <f t="shared" si="0"/>
        <v>0</v>
      </c>
      <c r="E7" s="73">
        <f t="shared" si="1"/>
        <v>0</v>
      </c>
    </row>
    <row r="8" spans="1:9" x14ac:dyDescent="0.35">
      <c r="A8" s="75"/>
      <c r="B8" s="68" t="b">
        <v>0</v>
      </c>
      <c r="C8" s="56"/>
      <c r="D8" s="64">
        <f t="shared" si="0"/>
        <v>0</v>
      </c>
      <c r="E8" s="73">
        <f t="shared" si="1"/>
        <v>0</v>
      </c>
    </row>
    <row r="9" spans="1:9" ht="15" thickBot="1" x14ac:dyDescent="0.4">
      <c r="A9" s="76"/>
      <c r="B9" s="77"/>
      <c r="C9" s="78" t="s">
        <v>62</v>
      </c>
      <c r="D9" s="79">
        <f>SUM(D2:D8)</f>
        <v>0</v>
      </c>
      <c r="E9" s="80">
        <f>SUM(E2:E8)</f>
        <v>0</v>
      </c>
    </row>
    <row r="10" spans="1:9" x14ac:dyDescent="0.35">
      <c r="A10" s="82"/>
      <c r="B10" s="83"/>
      <c r="C10" s="22"/>
      <c r="D10" s="84"/>
      <c r="E10" s="85"/>
    </row>
    <row r="11" spans="1:9" x14ac:dyDescent="0.35">
      <c r="A11" s="88" t="s">
        <v>131</v>
      </c>
      <c r="B11" s="89"/>
      <c r="C11" s="90"/>
      <c r="D11" s="91" t="s">
        <v>74</v>
      </c>
      <c r="E11" s="92" t="s">
        <v>75</v>
      </c>
      <c r="F11" s="56"/>
      <c r="I11" s="63"/>
    </row>
    <row r="12" spans="1:9" x14ac:dyDescent="0.35">
      <c r="A12" s="93" t="s">
        <v>22</v>
      </c>
      <c r="B12" s="13" t="b">
        <v>0</v>
      </c>
      <c r="C12" s="56"/>
      <c r="D12" s="65">
        <f>IF(B12=TRUE,0.04,0)</f>
        <v>0</v>
      </c>
      <c r="E12" s="94">
        <f>IF(B12=TRUE,0.01,0)</f>
        <v>0</v>
      </c>
    </row>
    <row r="13" spans="1:9" x14ac:dyDescent="0.35">
      <c r="A13" s="95" t="s">
        <v>27</v>
      </c>
      <c r="B13" s="9" t="b">
        <v>0</v>
      </c>
      <c r="C13" s="56"/>
      <c r="D13" s="65">
        <f t="shared" ref="D13:D43" si="2">IF(B13=TRUE,0.04,0)</f>
        <v>0</v>
      </c>
      <c r="E13" s="94">
        <f t="shared" ref="E13:E43" si="3">IF(B13=TRUE,0.01,0)</f>
        <v>0</v>
      </c>
    </row>
    <row r="14" spans="1:9" x14ac:dyDescent="0.35">
      <c r="A14" s="95" t="s">
        <v>30</v>
      </c>
      <c r="B14" s="13" t="b">
        <v>0</v>
      </c>
      <c r="C14" s="56"/>
      <c r="D14" s="65">
        <f>IF(B14=TRUE,0.04,0)</f>
        <v>0</v>
      </c>
      <c r="E14" s="94">
        <f>IF(B14=TRUE,0.01,0)</f>
        <v>0</v>
      </c>
    </row>
    <row r="15" spans="1:9" x14ac:dyDescent="0.35">
      <c r="A15" s="8" t="s">
        <v>155</v>
      </c>
      <c r="B15" s="9" t="b">
        <v>0</v>
      </c>
      <c r="C15" s="56"/>
      <c r="D15" s="65">
        <f t="shared" si="2"/>
        <v>0</v>
      </c>
      <c r="E15" s="94">
        <f t="shared" si="3"/>
        <v>0</v>
      </c>
    </row>
    <row r="16" spans="1:9" x14ac:dyDescent="0.35">
      <c r="A16" s="95" t="s">
        <v>119</v>
      </c>
      <c r="B16" s="9" t="b">
        <v>0</v>
      </c>
      <c r="C16" s="56"/>
      <c r="D16" s="65">
        <f>IF(B16=TRUE,0.04,0)</f>
        <v>0</v>
      </c>
      <c r="E16" s="94">
        <f>IF(B16=TRUE,0.01,0)</f>
        <v>0</v>
      </c>
    </row>
    <row r="17" spans="1:5" x14ac:dyDescent="0.35">
      <c r="A17" s="95" t="s">
        <v>103</v>
      </c>
      <c r="B17" s="9" t="b">
        <v>0</v>
      </c>
      <c r="C17" s="56"/>
      <c r="D17" s="65">
        <f t="shared" si="2"/>
        <v>0</v>
      </c>
      <c r="E17" s="94">
        <f t="shared" si="3"/>
        <v>0</v>
      </c>
    </row>
    <row r="18" spans="1:5" x14ac:dyDescent="0.35">
      <c r="A18" s="95" t="s">
        <v>73</v>
      </c>
      <c r="B18" s="9" t="b">
        <v>0</v>
      </c>
      <c r="C18" s="56"/>
      <c r="D18" s="65">
        <f t="shared" si="2"/>
        <v>0</v>
      </c>
      <c r="E18" s="94">
        <f t="shared" si="3"/>
        <v>0</v>
      </c>
    </row>
    <row r="19" spans="1:5" x14ac:dyDescent="0.35">
      <c r="A19" s="95" t="s">
        <v>26</v>
      </c>
      <c r="B19" s="9" t="b">
        <v>0</v>
      </c>
      <c r="C19" s="56"/>
      <c r="D19" s="65">
        <f t="shared" si="2"/>
        <v>0</v>
      </c>
      <c r="E19" s="94">
        <f t="shared" si="3"/>
        <v>0</v>
      </c>
    </row>
    <row r="20" spans="1:5" x14ac:dyDescent="0.35">
      <c r="A20" s="95" t="s">
        <v>21</v>
      </c>
      <c r="B20" s="9" t="b">
        <v>0</v>
      </c>
      <c r="C20" s="56"/>
      <c r="D20" s="65">
        <f t="shared" si="2"/>
        <v>0</v>
      </c>
      <c r="E20" s="94">
        <f t="shared" si="3"/>
        <v>0</v>
      </c>
    </row>
    <row r="21" spans="1:5" x14ac:dyDescent="0.35">
      <c r="A21" s="95" t="s">
        <v>102</v>
      </c>
      <c r="B21" s="9" t="b">
        <v>0</v>
      </c>
      <c r="C21" s="56"/>
      <c r="D21" s="65">
        <f t="shared" si="2"/>
        <v>0</v>
      </c>
      <c r="E21" s="94">
        <f t="shared" si="3"/>
        <v>0</v>
      </c>
    </row>
    <row r="22" spans="1:5" x14ac:dyDescent="0.35">
      <c r="A22" s="95" t="s">
        <v>31</v>
      </c>
      <c r="B22" s="9" t="b">
        <v>0</v>
      </c>
      <c r="C22" s="56"/>
      <c r="D22" s="65">
        <f t="shared" si="2"/>
        <v>0</v>
      </c>
      <c r="E22" s="94">
        <f t="shared" si="3"/>
        <v>0</v>
      </c>
    </row>
    <row r="23" spans="1:5" x14ac:dyDescent="0.35">
      <c r="A23" s="96" t="s">
        <v>120</v>
      </c>
      <c r="B23" s="9" t="b">
        <v>0</v>
      </c>
      <c r="C23" s="56"/>
      <c r="D23" s="65">
        <f t="shared" si="2"/>
        <v>0</v>
      </c>
      <c r="E23" s="94">
        <f t="shared" si="3"/>
        <v>0</v>
      </c>
    </row>
    <row r="24" spans="1:5" x14ac:dyDescent="0.35">
      <c r="A24" s="95" t="s">
        <v>71</v>
      </c>
      <c r="B24" s="9" t="b">
        <v>0</v>
      </c>
      <c r="C24" s="56"/>
      <c r="D24" s="65">
        <f t="shared" si="2"/>
        <v>0</v>
      </c>
      <c r="E24" s="94">
        <f t="shared" si="3"/>
        <v>0</v>
      </c>
    </row>
    <row r="25" spans="1:5" x14ac:dyDescent="0.35">
      <c r="A25" s="97" t="s">
        <v>101</v>
      </c>
      <c r="B25" s="7" t="b">
        <v>0</v>
      </c>
      <c r="C25" s="56"/>
      <c r="D25" s="65">
        <f t="shared" si="2"/>
        <v>0</v>
      </c>
      <c r="E25" s="94">
        <f t="shared" si="3"/>
        <v>0</v>
      </c>
    </row>
    <row r="26" spans="1:5" x14ac:dyDescent="0.35">
      <c r="A26" s="95" t="s">
        <v>28</v>
      </c>
      <c r="B26" s="9" t="b">
        <v>0</v>
      </c>
      <c r="C26" s="56"/>
      <c r="D26" s="65">
        <f t="shared" si="2"/>
        <v>0</v>
      </c>
      <c r="E26" s="94">
        <f t="shared" si="3"/>
        <v>0</v>
      </c>
    </row>
    <row r="27" spans="1:5" x14ac:dyDescent="0.35">
      <c r="A27" s="95" t="s">
        <v>18</v>
      </c>
      <c r="B27" s="9" t="b">
        <v>0</v>
      </c>
      <c r="C27" s="56"/>
      <c r="D27" s="65">
        <f t="shared" si="2"/>
        <v>0</v>
      </c>
      <c r="E27" s="94">
        <f t="shared" si="3"/>
        <v>0</v>
      </c>
    </row>
    <row r="28" spans="1:5" x14ac:dyDescent="0.35">
      <c r="A28" s="95" t="s">
        <v>69</v>
      </c>
      <c r="B28" s="9" t="b">
        <v>0</v>
      </c>
      <c r="C28" s="56"/>
      <c r="D28" s="65">
        <f t="shared" si="2"/>
        <v>0</v>
      </c>
      <c r="E28" s="94">
        <f t="shared" si="3"/>
        <v>0</v>
      </c>
    </row>
    <row r="29" spans="1:5" x14ac:dyDescent="0.35">
      <c r="A29" s="97" t="s">
        <v>70</v>
      </c>
      <c r="B29" s="7" t="b">
        <v>0</v>
      </c>
      <c r="C29" s="56"/>
      <c r="D29" s="65">
        <f t="shared" si="2"/>
        <v>0</v>
      </c>
      <c r="E29" s="94">
        <f t="shared" si="3"/>
        <v>0</v>
      </c>
    </row>
    <row r="30" spans="1:5" x14ac:dyDescent="0.35">
      <c r="A30" s="98" t="s">
        <v>33</v>
      </c>
      <c r="B30" s="20" t="b">
        <v>0</v>
      </c>
      <c r="C30" s="56"/>
      <c r="D30" s="65">
        <f t="shared" si="2"/>
        <v>0</v>
      </c>
      <c r="E30" s="94">
        <f t="shared" si="3"/>
        <v>0</v>
      </c>
    </row>
    <row r="31" spans="1:5" x14ac:dyDescent="0.35">
      <c r="A31" s="98" t="s">
        <v>25</v>
      </c>
      <c r="B31" s="20" t="b">
        <v>0</v>
      </c>
      <c r="C31" s="56"/>
      <c r="D31" s="65">
        <f t="shared" si="2"/>
        <v>0</v>
      </c>
      <c r="E31" s="94">
        <f t="shared" si="3"/>
        <v>0</v>
      </c>
    </row>
    <row r="32" spans="1:5" x14ac:dyDescent="0.35">
      <c r="A32" s="95" t="s">
        <v>23</v>
      </c>
      <c r="B32" s="9" t="b">
        <v>0</v>
      </c>
      <c r="C32" s="56"/>
      <c r="D32" s="65">
        <f t="shared" si="2"/>
        <v>0</v>
      </c>
      <c r="E32" s="94">
        <f t="shared" si="3"/>
        <v>0</v>
      </c>
    </row>
    <row r="33" spans="1:5" x14ac:dyDescent="0.35">
      <c r="A33" s="93" t="s">
        <v>72</v>
      </c>
      <c r="B33" s="13" t="b">
        <v>0</v>
      </c>
      <c r="C33" s="56"/>
      <c r="D33" s="65">
        <f t="shared" si="2"/>
        <v>0</v>
      </c>
      <c r="E33" s="94">
        <f t="shared" si="3"/>
        <v>0</v>
      </c>
    </row>
    <row r="34" spans="1:5" x14ac:dyDescent="0.35">
      <c r="A34" s="93" t="s">
        <v>24</v>
      </c>
      <c r="B34" s="13" t="b">
        <v>0</v>
      </c>
      <c r="C34" s="56"/>
      <c r="D34" s="65">
        <f t="shared" si="2"/>
        <v>0</v>
      </c>
      <c r="E34" s="94">
        <f t="shared" si="3"/>
        <v>0</v>
      </c>
    </row>
    <row r="35" spans="1:5" x14ac:dyDescent="0.35">
      <c r="A35" s="93" t="s">
        <v>88</v>
      </c>
      <c r="B35" s="13" t="b">
        <v>0</v>
      </c>
      <c r="C35" s="56"/>
      <c r="D35" s="65">
        <f t="shared" si="2"/>
        <v>0</v>
      </c>
      <c r="E35" s="94">
        <f t="shared" si="3"/>
        <v>0</v>
      </c>
    </row>
    <row r="36" spans="1:5" x14ac:dyDescent="0.35">
      <c r="A36" s="95" t="s">
        <v>29</v>
      </c>
      <c r="B36" s="9" t="b">
        <v>0</v>
      </c>
      <c r="C36" s="56"/>
      <c r="D36" s="65">
        <f t="shared" si="2"/>
        <v>0</v>
      </c>
      <c r="E36" s="94">
        <f t="shared" si="3"/>
        <v>0</v>
      </c>
    </row>
    <row r="37" spans="1:5" x14ac:dyDescent="0.35">
      <c r="A37" s="95" t="s">
        <v>32</v>
      </c>
      <c r="B37" s="9" t="b">
        <v>0</v>
      </c>
      <c r="C37" s="56"/>
      <c r="D37" s="65">
        <f t="shared" si="2"/>
        <v>0</v>
      </c>
      <c r="E37" s="94">
        <f t="shared" si="3"/>
        <v>0</v>
      </c>
    </row>
    <row r="38" spans="1:5" x14ac:dyDescent="0.35">
      <c r="A38" s="95" t="s">
        <v>165</v>
      </c>
      <c r="B38" s="9" t="b">
        <v>0</v>
      </c>
      <c r="C38" s="56"/>
      <c r="D38" s="65">
        <f t="shared" si="2"/>
        <v>0</v>
      </c>
      <c r="E38" s="94">
        <f t="shared" si="3"/>
        <v>0</v>
      </c>
    </row>
    <row r="39" spans="1:5" x14ac:dyDescent="0.35">
      <c r="A39" s="95" t="s">
        <v>17</v>
      </c>
      <c r="B39" s="9"/>
      <c r="C39" s="56"/>
      <c r="D39" s="65"/>
      <c r="E39" s="94"/>
    </row>
    <row r="40" spans="1:5" x14ac:dyDescent="0.35">
      <c r="A40" s="99" t="s">
        <v>7</v>
      </c>
      <c r="B40" s="52" t="b">
        <v>0</v>
      </c>
      <c r="C40" s="56"/>
      <c r="D40" s="65">
        <f t="shared" si="2"/>
        <v>0</v>
      </c>
      <c r="E40" s="94">
        <f t="shared" si="3"/>
        <v>0</v>
      </c>
    </row>
    <row r="41" spans="1:5" x14ac:dyDescent="0.35">
      <c r="A41" s="99" t="s">
        <v>7</v>
      </c>
      <c r="B41" s="52" t="b">
        <v>0</v>
      </c>
      <c r="C41" s="56"/>
      <c r="D41" s="65">
        <f t="shared" si="2"/>
        <v>0</v>
      </c>
      <c r="E41" s="94">
        <f t="shared" si="3"/>
        <v>0</v>
      </c>
    </row>
    <row r="42" spans="1:5" x14ac:dyDescent="0.35">
      <c r="A42" s="99" t="s">
        <v>7</v>
      </c>
      <c r="B42" s="51" t="b">
        <v>0</v>
      </c>
      <c r="C42" s="56"/>
      <c r="D42" s="65">
        <f t="shared" si="2"/>
        <v>0</v>
      </c>
      <c r="E42" s="94">
        <f t="shared" si="3"/>
        <v>0</v>
      </c>
    </row>
    <row r="43" spans="1:5" x14ac:dyDescent="0.35">
      <c r="A43" s="99" t="s">
        <v>7</v>
      </c>
      <c r="B43" s="51" t="b">
        <v>0</v>
      </c>
      <c r="C43" s="56"/>
      <c r="D43" s="65">
        <f t="shared" si="2"/>
        <v>0</v>
      </c>
      <c r="E43" s="94">
        <f t="shared" si="3"/>
        <v>0</v>
      </c>
    </row>
    <row r="44" spans="1:5" x14ac:dyDescent="0.35">
      <c r="A44" s="100"/>
      <c r="B44" s="56"/>
      <c r="C44" s="86" t="s">
        <v>62</v>
      </c>
      <c r="D44" s="66">
        <f>SUM(D12:D43)</f>
        <v>0</v>
      </c>
      <c r="E44" s="101">
        <f>SUM(E12:E43)</f>
        <v>0</v>
      </c>
    </row>
    <row r="45" spans="1:5" x14ac:dyDescent="0.35">
      <c r="A45" s="100"/>
      <c r="B45" s="56"/>
      <c r="D45" s="64"/>
      <c r="E45" s="102"/>
    </row>
    <row r="46" spans="1:5" x14ac:dyDescent="0.35">
      <c r="A46" s="100"/>
      <c r="B46" s="87"/>
      <c r="C46" s="56"/>
      <c r="D46" s="64"/>
      <c r="E46" s="102"/>
    </row>
    <row r="47" spans="1:5" x14ac:dyDescent="0.35">
      <c r="A47" s="100"/>
      <c r="B47" s="56"/>
      <c r="C47" s="86" t="s">
        <v>76</v>
      </c>
      <c r="D47" s="66">
        <f>D9+D44</f>
        <v>0</v>
      </c>
      <c r="E47" s="101">
        <f>E9+E44</f>
        <v>0</v>
      </c>
    </row>
    <row r="48" spans="1:5" x14ac:dyDescent="0.35">
      <c r="A48" s="103"/>
      <c r="B48" s="104"/>
      <c r="C48" s="105" t="s">
        <v>92</v>
      </c>
      <c r="D48" s="106">
        <f>COUNTIF(B2:B43,TRUE)</f>
        <v>0</v>
      </c>
      <c r="E48" s="106">
        <f>COUNTIF(B2:B43,TRUE)</f>
        <v>0</v>
      </c>
    </row>
    <row r="49" spans="1:5" x14ac:dyDescent="0.35">
      <c r="D49" s="56"/>
      <c r="E49" s="56"/>
    </row>
    <row r="50" spans="1:5" ht="15.5" x14ac:dyDescent="0.35">
      <c r="A50" s="107" t="s">
        <v>133</v>
      </c>
    </row>
    <row r="51" spans="1:5" x14ac:dyDescent="0.35">
      <c r="A51" s="24">
        <f>IF(Strukturdaten!F54&gt;800,Strukturdaten!F54*0.001,0)</f>
        <v>0</v>
      </c>
      <c r="B51" t="s">
        <v>78</v>
      </c>
    </row>
    <row r="52" spans="1:5" x14ac:dyDescent="0.35">
      <c r="A52" s="24">
        <f>IF(AND(Strukturdaten!F54&lt;801,Strukturdaten!F54&gt;400),Strukturdaten!F54*0.0005,0)</f>
        <v>0</v>
      </c>
      <c r="B52" t="s">
        <v>77</v>
      </c>
    </row>
    <row r="53" spans="1:5" x14ac:dyDescent="0.35">
      <c r="A53" s="23">
        <f>SUM(A51:A52)</f>
        <v>0</v>
      </c>
      <c r="B53" s="2" t="s">
        <v>134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5B4CA-9F2C-42CE-8872-D5CB8CA3CD62}">
  <sheetPr codeName="Tabelle3">
    <pageSetUpPr fitToPage="1"/>
  </sheetPr>
  <dimension ref="A1"/>
  <sheetViews>
    <sheetView topLeftCell="A43" zoomScaleNormal="100" workbookViewId="0">
      <selection activeCell="H81" sqref="H81"/>
    </sheetView>
  </sheetViews>
  <sheetFormatPr baseColWidth="10" defaultRowHeight="14.5" x14ac:dyDescent="0.35"/>
  <sheetData/>
  <sheetProtection algorithmName="SHA-512" hashValue="tIgBzc8dXVio5taT2OZ5IPwreyorecS3JUTm5ZSDj6VRJhgq6pjzSM+5gN5v8UmFBc8YBm360eAftbEPR7NwcQ==" saltValue="c+fN4HdoMp1CL9/NrJtm5w==" spinCount="100000" sheet="1" objects="1" scenarios="1"/>
  <printOptions horizontalCentered="1"/>
  <pageMargins left="0.70866141732283472" right="0.70866141732283472" top="0.74803149606299213" bottom="0.74803149606299213" header="0.31496062992125984" footer="0.31496062992125984"/>
  <pageSetup paperSize="9" scale="99" fitToHeight="0" orientation="portrait" r:id="rId1"/>
  <headerFooter differentFirst="1">
    <oddHeader>&amp;CHandreichung zur Risikobewertung einer Berechnung des Bedarfs an Hygienepersonal</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U147"/>
  <sheetViews>
    <sheetView tabSelected="1" zoomScale="110" zoomScaleNormal="110" workbookViewId="0">
      <selection activeCell="N1" sqref="N1"/>
    </sheetView>
  </sheetViews>
  <sheetFormatPr baseColWidth="10" defaultRowHeight="14.5" x14ac:dyDescent="0.35"/>
  <cols>
    <col min="1" max="1" width="4.54296875" customWidth="1"/>
    <col min="2" max="2" width="3" customWidth="1"/>
    <col min="3" max="3" width="17.81640625" customWidth="1"/>
    <col min="4" max="4" width="14.81640625" customWidth="1"/>
    <col min="5" max="5" width="11.453125" customWidth="1"/>
    <col min="6" max="6" width="10" customWidth="1"/>
    <col min="7" max="7" width="5" customWidth="1"/>
    <col min="8" max="10" width="12.7265625" customWidth="1"/>
    <col min="11" max="11" width="4.453125" customWidth="1"/>
    <col min="12" max="12" width="11.54296875" customWidth="1"/>
    <col min="13" max="13" width="3.7265625" customWidth="1"/>
    <col min="14" max="14" width="39.81640625" customWidth="1"/>
  </cols>
  <sheetData>
    <row r="1" spans="1:14" s="1" customFormat="1" ht="18.5" x14ac:dyDescent="0.45">
      <c r="A1" s="3"/>
      <c r="B1" s="3" t="s">
        <v>109</v>
      </c>
      <c r="C1" s="3"/>
      <c r="D1" s="3"/>
      <c r="E1" s="3"/>
      <c r="F1" s="3"/>
      <c r="G1" s="3"/>
      <c r="H1" s="3"/>
      <c r="I1" s="3"/>
      <c r="J1" s="3"/>
      <c r="K1" s="3"/>
      <c r="L1" s="3"/>
      <c r="M1" s="3"/>
    </row>
    <row r="2" spans="1:14" x14ac:dyDescent="0.35">
      <c r="A2" s="4"/>
      <c r="B2" s="4" t="s">
        <v>59</v>
      </c>
      <c r="C2" s="4"/>
      <c r="D2" s="4"/>
      <c r="E2" s="4"/>
      <c r="F2" s="4"/>
      <c r="G2" s="4"/>
      <c r="H2" s="4"/>
      <c r="I2" s="4"/>
      <c r="J2" s="4"/>
      <c r="K2" s="4"/>
      <c r="L2" s="4"/>
      <c r="M2" s="4"/>
    </row>
    <row r="3" spans="1:14" ht="13.5" customHeight="1" x14ac:dyDescent="0.35">
      <c r="A3" s="4"/>
      <c r="B3" s="4" t="s">
        <v>58</v>
      </c>
      <c r="C3" s="4"/>
      <c r="D3" s="4"/>
      <c r="E3" s="4"/>
      <c r="F3" s="4"/>
      <c r="G3" s="4"/>
      <c r="H3" s="4"/>
      <c r="I3" s="4"/>
      <c r="J3" s="4"/>
      <c r="K3" s="4"/>
      <c r="L3" s="4"/>
      <c r="M3" s="4"/>
      <c r="N3" s="118" t="s">
        <v>149</v>
      </c>
    </row>
    <row r="4" spans="1:14" x14ac:dyDescent="0.35">
      <c r="A4" s="4"/>
      <c r="B4" s="4" t="s">
        <v>64</v>
      </c>
      <c r="C4" s="4"/>
      <c r="D4" s="4"/>
      <c r="E4" s="4"/>
      <c r="F4" s="4"/>
      <c r="G4" s="4"/>
      <c r="H4" s="4"/>
      <c r="I4" s="4"/>
      <c r="J4" s="4"/>
      <c r="K4" s="4"/>
      <c r="L4" s="4"/>
      <c r="M4" s="4"/>
      <c r="N4" t="s">
        <v>110</v>
      </c>
    </row>
    <row r="5" spans="1:14" x14ac:dyDescent="0.35">
      <c r="A5" s="4"/>
      <c r="B5" s="4"/>
      <c r="C5" s="4"/>
      <c r="D5" s="4"/>
      <c r="E5" s="4"/>
      <c r="F5" s="4"/>
      <c r="G5" s="4"/>
      <c r="H5" s="4"/>
      <c r="I5" s="4"/>
      <c r="J5" s="4"/>
      <c r="K5" s="4"/>
      <c r="L5" s="4"/>
      <c r="M5" s="4"/>
      <c r="N5" t="s">
        <v>111</v>
      </c>
    </row>
    <row r="6" spans="1:14" s="2" customFormat="1" ht="15.5" x14ac:dyDescent="0.35">
      <c r="A6" s="5"/>
      <c r="B6" s="119" t="s">
        <v>146</v>
      </c>
      <c r="C6" s="120"/>
      <c r="D6" s="121"/>
      <c r="E6" s="121"/>
      <c r="F6" s="121"/>
      <c r="G6" s="121"/>
      <c r="H6" s="165" t="s">
        <v>0</v>
      </c>
      <c r="I6" s="165"/>
      <c r="J6" s="165"/>
      <c r="K6" s="6"/>
      <c r="L6" s="6"/>
      <c r="M6" s="5"/>
      <c r="N6" s="55" t="s">
        <v>112</v>
      </c>
    </row>
    <row r="7" spans="1:14" ht="15" thickBot="1" x14ac:dyDescent="0.4">
      <c r="A7" s="4"/>
      <c r="B7" s="122" t="s">
        <v>147</v>
      </c>
      <c r="C7" s="123"/>
      <c r="D7" s="123"/>
      <c r="E7" s="123"/>
      <c r="F7" s="123"/>
      <c r="G7" s="123"/>
      <c r="H7" s="124" t="s">
        <v>1</v>
      </c>
      <c r="I7" s="124" t="s">
        <v>2</v>
      </c>
      <c r="J7" s="124" t="s">
        <v>3</v>
      </c>
      <c r="K7" s="7"/>
      <c r="L7" s="6"/>
      <c r="M7" s="4"/>
    </row>
    <row r="8" spans="1:14" x14ac:dyDescent="0.35">
      <c r="A8" s="4"/>
      <c r="B8" s="7"/>
      <c r="C8" s="7"/>
      <c r="D8" s="7"/>
      <c r="E8" s="7"/>
      <c r="F8" s="7"/>
      <c r="G8" s="7"/>
      <c r="H8" s="12"/>
      <c r="I8" s="12"/>
      <c r="J8" s="12"/>
      <c r="K8" s="7"/>
      <c r="L8" s="7"/>
      <c r="M8" s="4"/>
    </row>
    <row r="9" spans="1:14" x14ac:dyDescent="0.35">
      <c r="A9" s="4"/>
      <c r="B9" s="113" t="s">
        <v>4</v>
      </c>
      <c r="C9" s="114"/>
      <c r="D9" s="9"/>
      <c r="E9" s="9"/>
      <c r="F9" s="9"/>
      <c r="G9" s="10"/>
      <c r="H9" s="51"/>
      <c r="I9" s="51"/>
      <c r="J9" s="51"/>
      <c r="K9" s="4"/>
      <c r="L9" s="4"/>
      <c r="M9" s="4"/>
    </row>
    <row r="10" spans="1:14" x14ac:dyDescent="0.35">
      <c r="A10" s="4"/>
      <c r="B10" s="113" t="s">
        <v>5</v>
      </c>
      <c r="C10" s="114"/>
      <c r="D10" s="9"/>
      <c r="E10" s="9"/>
      <c r="F10" s="9"/>
      <c r="G10" s="10"/>
      <c r="H10" s="51"/>
      <c r="I10" s="51"/>
      <c r="J10" s="51"/>
      <c r="K10" s="4"/>
      <c r="L10" s="4"/>
      <c r="M10" s="4"/>
    </row>
    <row r="11" spans="1:14" x14ac:dyDescent="0.35">
      <c r="A11" s="4"/>
      <c r="B11" s="113" t="s">
        <v>6</v>
      </c>
      <c r="C11" s="114"/>
      <c r="D11" s="9"/>
      <c r="E11" s="9"/>
      <c r="F11" s="9"/>
      <c r="G11" s="10"/>
      <c r="H11" s="51"/>
      <c r="I11" s="51"/>
      <c r="J11" s="51"/>
      <c r="K11" s="4"/>
      <c r="L11" s="4"/>
      <c r="M11" s="4"/>
    </row>
    <row r="12" spans="1:14" x14ac:dyDescent="0.35">
      <c r="A12" s="4"/>
      <c r="B12" s="113" t="s">
        <v>7</v>
      </c>
      <c r="C12" s="114" t="s">
        <v>34</v>
      </c>
      <c r="D12" s="9"/>
      <c r="E12" s="9"/>
      <c r="F12" s="9"/>
      <c r="G12" s="10"/>
      <c r="H12" s="51"/>
      <c r="I12" s="51"/>
      <c r="J12" s="51"/>
      <c r="K12" s="4"/>
      <c r="L12" s="4"/>
      <c r="M12" s="4"/>
    </row>
    <row r="13" spans="1:14" x14ac:dyDescent="0.35">
      <c r="A13" s="4"/>
      <c r="B13" s="113" t="s">
        <v>7</v>
      </c>
      <c r="C13" s="114" t="s">
        <v>35</v>
      </c>
      <c r="D13" s="9"/>
      <c r="E13" s="9"/>
      <c r="F13" s="9"/>
      <c r="G13" s="10"/>
      <c r="H13" s="51"/>
      <c r="I13" s="51"/>
      <c r="J13" s="51"/>
      <c r="K13" s="4"/>
      <c r="L13" s="4"/>
      <c r="M13" s="4"/>
    </row>
    <row r="14" spans="1:14" x14ac:dyDescent="0.35">
      <c r="A14" s="4"/>
      <c r="B14" s="113" t="s">
        <v>7</v>
      </c>
      <c r="C14" s="114" t="s">
        <v>36</v>
      </c>
      <c r="D14" s="9"/>
      <c r="E14" s="9"/>
      <c r="F14" s="9"/>
      <c r="G14" s="10"/>
      <c r="H14" s="51"/>
      <c r="I14" s="51"/>
      <c r="J14" s="51"/>
      <c r="K14" s="4"/>
      <c r="L14" s="4"/>
      <c r="M14" s="4"/>
    </row>
    <row r="15" spans="1:14" x14ac:dyDescent="0.35">
      <c r="A15" s="4"/>
      <c r="B15" s="113" t="s">
        <v>7</v>
      </c>
      <c r="C15" s="114" t="s">
        <v>37</v>
      </c>
      <c r="D15" s="9"/>
      <c r="E15" s="9"/>
      <c r="F15" s="9"/>
      <c r="G15" s="10"/>
      <c r="H15" s="51"/>
      <c r="I15" s="51"/>
      <c r="J15" s="51"/>
      <c r="K15" s="4"/>
      <c r="L15" s="4"/>
      <c r="M15" s="4"/>
    </row>
    <row r="16" spans="1:14" x14ac:dyDescent="0.35">
      <c r="A16" s="4"/>
      <c r="B16" s="113" t="s">
        <v>7</v>
      </c>
      <c r="C16" s="114" t="s">
        <v>38</v>
      </c>
      <c r="D16" s="9"/>
      <c r="E16" s="9"/>
      <c r="F16" s="9"/>
      <c r="G16" s="10"/>
      <c r="H16" s="51"/>
      <c r="I16" s="51"/>
      <c r="J16" s="51"/>
      <c r="K16" s="4"/>
      <c r="L16" s="4"/>
      <c r="M16" s="4"/>
    </row>
    <row r="17" spans="1:13" x14ac:dyDescent="0.35">
      <c r="A17" s="4"/>
      <c r="B17" s="113" t="s">
        <v>7</v>
      </c>
      <c r="C17" s="114" t="s">
        <v>39</v>
      </c>
      <c r="D17" s="9"/>
      <c r="E17" s="9"/>
      <c r="F17" s="9"/>
      <c r="G17" s="10"/>
      <c r="H17" s="51"/>
      <c r="I17" s="51"/>
      <c r="J17" s="51"/>
      <c r="K17" s="4"/>
      <c r="L17" s="4"/>
      <c r="M17" s="4"/>
    </row>
    <row r="18" spans="1:13" x14ac:dyDescent="0.35">
      <c r="A18" s="4"/>
      <c r="B18" s="113" t="s">
        <v>7</v>
      </c>
      <c r="C18" s="114" t="s">
        <v>40</v>
      </c>
      <c r="D18" s="9"/>
      <c r="E18" s="9"/>
      <c r="F18" s="9"/>
      <c r="G18" s="10"/>
      <c r="H18" s="51"/>
      <c r="I18" s="51"/>
      <c r="J18" s="51"/>
      <c r="K18" s="4"/>
      <c r="L18" s="4"/>
      <c r="M18" s="4"/>
    </row>
    <row r="19" spans="1:13" x14ac:dyDescent="0.35">
      <c r="A19" s="4"/>
      <c r="B19" s="113" t="s">
        <v>7</v>
      </c>
      <c r="C19" s="114" t="s">
        <v>41</v>
      </c>
      <c r="D19" s="9"/>
      <c r="E19" s="9"/>
      <c r="F19" s="9"/>
      <c r="G19" s="10"/>
      <c r="H19" s="51"/>
      <c r="I19" s="51"/>
      <c r="J19" s="51"/>
      <c r="K19" s="4"/>
      <c r="L19" s="4"/>
      <c r="M19" s="4"/>
    </row>
    <row r="20" spans="1:13" x14ac:dyDescent="0.35">
      <c r="A20" s="4"/>
      <c r="B20" s="113" t="s">
        <v>7</v>
      </c>
      <c r="C20" s="114" t="s">
        <v>42</v>
      </c>
      <c r="D20" s="9"/>
      <c r="E20" s="9"/>
      <c r="F20" s="9"/>
      <c r="G20" s="10"/>
      <c r="H20" s="51"/>
      <c r="I20" s="51"/>
      <c r="J20" s="51"/>
      <c r="K20" s="4"/>
      <c r="L20" s="4"/>
      <c r="M20" s="4"/>
    </row>
    <row r="21" spans="1:13" x14ac:dyDescent="0.35">
      <c r="A21" s="4"/>
      <c r="B21" s="113" t="s">
        <v>163</v>
      </c>
      <c r="C21" s="114"/>
      <c r="D21" s="9"/>
      <c r="E21" s="9"/>
      <c r="F21" s="9"/>
      <c r="G21" s="10"/>
      <c r="H21" s="51"/>
      <c r="I21" s="51"/>
      <c r="J21" s="51"/>
      <c r="K21" s="4"/>
      <c r="L21" s="4"/>
      <c r="M21" s="4"/>
    </row>
    <row r="22" spans="1:13" x14ac:dyDescent="0.35">
      <c r="A22" s="4"/>
      <c r="B22" s="113" t="s">
        <v>9</v>
      </c>
      <c r="C22" s="114"/>
      <c r="D22" s="9"/>
      <c r="E22" s="9"/>
      <c r="F22" s="9"/>
      <c r="G22" s="10"/>
      <c r="H22" s="51"/>
      <c r="I22" s="51"/>
      <c r="J22" s="51"/>
      <c r="K22" s="4"/>
      <c r="L22" s="4"/>
      <c r="M22" s="4"/>
    </row>
    <row r="23" spans="1:13" x14ac:dyDescent="0.35">
      <c r="A23" s="4"/>
      <c r="B23" s="113" t="s">
        <v>10</v>
      </c>
      <c r="C23" s="114"/>
      <c r="D23" s="9"/>
      <c r="E23" s="9"/>
      <c r="F23" s="9"/>
      <c r="G23" s="10"/>
      <c r="H23" s="51"/>
      <c r="I23" s="51"/>
      <c r="J23" s="51"/>
      <c r="K23" s="4"/>
      <c r="L23" s="4"/>
      <c r="M23" s="4"/>
    </row>
    <row r="24" spans="1:13" x14ac:dyDescent="0.35">
      <c r="A24" s="4"/>
      <c r="B24" s="113" t="s">
        <v>8</v>
      </c>
      <c r="C24" s="114"/>
      <c r="D24" s="9"/>
      <c r="E24" s="9"/>
      <c r="F24" s="9"/>
      <c r="G24" s="10"/>
      <c r="H24" s="51"/>
      <c r="I24" s="51"/>
      <c r="J24" s="51"/>
      <c r="K24" s="4"/>
      <c r="L24" s="4"/>
      <c r="M24" s="4"/>
    </row>
    <row r="25" spans="1:13" x14ac:dyDescent="0.35">
      <c r="A25" s="4"/>
      <c r="B25" s="113" t="s">
        <v>11</v>
      </c>
      <c r="C25" s="114"/>
      <c r="D25" s="9"/>
      <c r="E25" s="9"/>
      <c r="F25" s="9"/>
      <c r="G25" s="10"/>
      <c r="H25" s="51"/>
      <c r="I25" s="51"/>
      <c r="J25" s="51"/>
      <c r="K25" s="4"/>
      <c r="L25" s="4"/>
      <c r="M25" s="4"/>
    </row>
    <row r="26" spans="1:13" x14ac:dyDescent="0.35">
      <c r="A26" s="4"/>
      <c r="B26" s="113" t="s">
        <v>56</v>
      </c>
      <c r="C26" s="114"/>
      <c r="D26" s="9"/>
      <c r="E26" s="9"/>
      <c r="F26" s="9"/>
      <c r="G26" s="10"/>
      <c r="H26" s="51"/>
      <c r="I26" s="51"/>
      <c r="J26" s="51"/>
      <c r="K26" s="4"/>
      <c r="L26" s="4"/>
      <c r="M26" s="4"/>
    </row>
    <row r="27" spans="1:13" x14ac:dyDescent="0.35">
      <c r="A27" s="4"/>
      <c r="B27" s="113" t="s">
        <v>12</v>
      </c>
      <c r="C27" s="114"/>
      <c r="D27" s="9"/>
      <c r="E27" s="9"/>
      <c r="F27" s="9"/>
      <c r="G27" s="10"/>
      <c r="H27" s="51"/>
      <c r="I27" s="51"/>
      <c r="J27" s="51"/>
      <c r="K27" s="4"/>
      <c r="L27" s="4"/>
      <c r="M27" s="4"/>
    </row>
    <row r="28" spans="1:13" x14ac:dyDescent="0.35">
      <c r="A28" s="4"/>
      <c r="B28" s="113" t="s">
        <v>7</v>
      </c>
      <c r="C28" s="114" t="s">
        <v>43</v>
      </c>
      <c r="D28" s="9"/>
      <c r="E28" s="9"/>
      <c r="F28" s="9"/>
      <c r="G28" s="10"/>
      <c r="H28" s="51"/>
      <c r="I28" s="51"/>
      <c r="J28" s="51"/>
      <c r="K28" s="4"/>
      <c r="L28" s="4"/>
    </row>
    <row r="29" spans="1:13" x14ac:dyDescent="0.35">
      <c r="A29" s="4"/>
      <c r="B29" s="113" t="s">
        <v>7</v>
      </c>
      <c r="C29" s="114" t="s">
        <v>44</v>
      </c>
      <c r="D29" s="9"/>
      <c r="E29" s="9"/>
      <c r="F29" s="9"/>
      <c r="G29" s="10"/>
      <c r="H29" s="51"/>
      <c r="I29" s="51"/>
      <c r="J29" s="51"/>
      <c r="K29" s="4"/>
      <c r="L29" s="4"/>
      <c r="M29" s="4"/>
    </row>
    <row r="30" spans="1:13" x14ac:dyDescent="0.35">
      <c r="A30" s="4"/>
      <c r="B30" s="113" t="s">
        <v>7</v>
      </c>
      <c r="C30" s="114" t="s">
        <v>45</v>
      </c>
      <c r="D30" s="9"/>
      <c r="E30" s="9"/>
      <c r="F30" s="9"/>
      <c r="G30" s="10"/>
      <c r="H30" s="51"/>
      <c r="I30" s="51"/>
      <c r="J30" s="51"/>
      <c r="K30" s="4"/>
      <c r="L30" s="4"/>
      <c r="M30" s="4"/>
    </row>
    <row r="31" spans="1:13" x14ac:dyDescent="0.35">
      <c r="A31" s="4"/>
      <c r="B31" s="113" t="s">
        <v>7</v>
      </c>
      <c r="C31" s="114" t="s">
        <v>46</v>
      </c>
      <c r="D31" s="9"/>
      <c r="E31" s="9"/>
      <c r="F31" s="9"/>
      <c r="G31" s="10"/>
      <c r="H31" s="51"/>
      <c r="I31" s="51"/>
      <c r="J31" s="51"/>
      <c r="K31" s="4"/>
      <c r="L31" s="4"/>
      <c r="M31" s="4"/>
    </row>
    <row r="32" spans="1:13" x14ac:dyDescent="0.35">
      <c r="A32" s="4"/>
      <c r="B32" s="113" t="s">
        <v>7</v>
      </c>
      <c r="C32" s="114" t="s">
        <v>47</v>
      </c>
      <c r="D32" s="9"/>
      <c r="E32" s="9"/>
      <c r="F32" s="9"/>
      <c r="G32" s="10"/>
      <c r="H32" s="51"/>
      <c r="I32" s="51"/>
      <c r="J32" s="51"/>
      <c r="K32" s="4"/>
      <c r="L32" s="4"/>
      <c r="M32" s="4"/>
    </row>
    <row r="33" spans="1:14" x14ac:dyDescent="0.35">
      <c r="A33" s="4"/>
      <c r="B33" s="113" t="s">
        <v>7</v>
      </c>
      <c r="C33" s="114" t="s">
        <v>48</v>
      </c>
      <c r="D33" s="9"/>
      <c r="E33" s="9"/>
      <c r="F33" s="9"/>
      <c r="G33" s="10"/>
      <c r="H33" s="51"/>
      <c r="I33" s="51"/>
      <c r="J33" s="51"/>
      <c r="K33" s="4"/>
      <c r="L33" s="4"/>
      <c r="M33" s="4"/>
    </row>
    <row r="34" spans="1:14" x14ac:dyDescent="0.35">
      <c r="A34" s="4"/>
      <c r="B34" s="113" t="s">
        <v>7</v>
      </c>
      <c r="C34" s="114" t="s">
        <v>49</v>
      </c>
      <c r="D34" s="9"/>
      <c r="E34" s="9"/>
      <c r="F34" s="9"/>
      <c r="G34" s="10"/>
      <c r="H34" s="51"/>
      <c r="I34" s="51"/>
      <c r="J34" s="51"/>
      <c r="K34" s="4"/>
      <c r="L34" s="4"/>
      <c r="M34" s="4"/>
    </row>
    <row r="35" spans="1:14" x14ac:dyDescent="0.35">
      <c r="A35" s="4"/>
      <c r="B35" s="113" t="s">
        <v>7</v>
      </c>
      <c r="C35" s="114" t="s">
        <v>50</v>
      </c>
      <c r="D35" s="9"/>
      <c r="E35" s="9"/>
      <c r="F35" s="9"/>
      <c r="G35" s="10"/>
      <c r="H35" s="51"/>
      <c r="I35" s="51"/>
      <c r="J35" s="51"/>
      <c r="K35" s="4"/>
      <c r="L35" s="4"/>
      <c r="M35" s="4"/>
    </row>
    <row r="36" spans="1:14" x14ac:dyDescent="0.35">
      <c r="A36" s="4"/>
      <c r="B36" s="113" t="s">
        <v>7</v>
      </c>
      <c r="C36" s="114" t="s">
        <v>51</v>
      </c>
      <c r="D36" s="9"/>
      <c r="E36" s="9"/>
      <c r="F36" s="9"/>
      <c r="G36" s="10"/>
      <c r="H36" s="51"/>
      <c r="I36" s="51"/>
      <c r="J36" s="51"/>
      <c r="K36" s="4"/>
      <c r="L36" s="4"/>
      <c r="M36" s="4"/>
    </row>
    <row r="37" spans="1:14" x14ac:dyDescent="0.35">
      <c r="A37" s="4"/>
      <c r="B37" s="113" t="s">
        <v>13</v>
      </c>
      <c r="C37" s="114"/>
      <c r="D37" s="9"/>
      <c r="E37" s="9"/>
      <c r="F37" s="9"/>
      <c r="G37" s="10"/>
      <c r="H37" s="51"/>
      <c r="I37" s="51"/>
      <c r="J37" s="51"/>
      <c r="K37" s="4"/>
      <c r="L37" s="4"/>
      <c r="M37" s="4"/>
    </row>
    <row r="38" spans="1:14" x14ac:dyDescent="0.35">
      <c r="A38" s="4"/>
      <c r="B38" s="113" t="s">
        <v>7</v>
      </c>
      <c r="C38" s="114" t="s">
        <v>52</v>
      </c>
      <c r="D38" s="9"/>
      <c r="E38" s="9"/>
      <c r="F38" s="9"/>
      <c r="G38" s="10"/>
      <c r="H38" s="51"/>
      <c r="I38" s="51"/>
      <c r="J38" s="51"/>
      <c r="K38" s="4"/>
      <c r="L38" s="4"/>
      <c r="M38" s="4"/>
    </row>
    <row r="39" spans="1:14" x14ac:dyDescent="0.35">
      <c r="A39" s="4"/>
      <c r="B39" s="113" t="s">
        <v>7</v>
      </c>
      <c r="C39" s="114" t="s">
        <v>53</v>
      </c>
      <c r="D39" s="9"/>
      <c r="E39" s="9"/>
      <c r="F39" s="9"/>
      <c r="G39" s="10"/>
      <c r="H39" s="51"/>
      <c r="I39" s="51"/>
      <c r="J39" s="51"/>
      <c r="K39" s="4"/>
      <c r="L39" s="4"/>
      <c r="M39" s="4"/>
      <c r="N39" s="60" t="s">
        <v>139</v>
      </c>
    </row>
    <row r="40" spans="1:14" x14ac:dyDescent="0.35">
      <c r="A40" s="4"/>
      <c r="B40" s="113" t="s">
        <v>15</v>
      </c>
      <c r="C40" s="114"/>
      <c r="D40" s="9"/>
      <c r="E40" s="9"/>
      <c r="F40" s="9"/>
      <c r="G40" s="10"/>
      <c r="H40" s="51"/>
      <c r="I40" s="51"/>
      <c r="J40" s="51"/>
      <c r="K40" s="4"/>
      <c r="L40" s="4"/>
      <c r="M40" s="4"/>
      <c r="N40" t="s">
        <v>121</v>
      </c>
    </row>
    <row r="41" spans="1:14" x14ac:dyDescent="0.35">
      <c r="A41" s="4"/>
      <c r="B41" s="113" t="s">
        <v>16</v>
      </c>
      <c r="C41" s="114"/>
      <c r="D41" s="9"/>
      <c r="E41" s="9"/>
      <c r="F41" s="9"/>
      <c r="G41" s="10"/>
      <c r="H41" s="51"/>
      <c r="I41" s="51"/>
      <c r="J41" s="51"/>
      <c r="K41" s="4"/>
      <c r="L41" s="4"/>
      <c r="M41" s="4"/>
      <c r="N41" t="s">
        <v>123</v>
      </c>
    </row>
    <row r="42" spans="1:14" x14ac:dyDescent="0.35">
      <c r="A42" s="4"/>
      <c r="B42" s="113" t="s">
        <v>115</v>
      </c>
      <c r="C42" s="114"/>
      <c r="D42" s="9"/>
      <c r="E42" s="9"/>
      <c r="F42" s="9"/>
      <c r="G42" s="10"/>
      <c r="H42" s="51"/>
      <c r="I42" s="51"/>
      <c r="J42" s="51"/>
      <c r="K42" s="4"/>
      <c r="L42" s="4"/>
      <c r="M42" s="4"/>
      <c r="N42" t="s">
        <v>124</v>
      </c>
    </row>
    <row r="43" spans="1:14" x14ac:dyDescent="0.35">
      <c r="A43" s="4"/>
      <c r="B43" s="113" t="s">
        <v>57</v>
      </c>
      <c r="C43" s="114"/>
      <c r="D43" s="9"/>
      <c r="E43" s="9"/>
      <c r="F43" s="9"/>
      <c r="G43" s="10"/>
      <c r="H43" s="51"/>
      <c r="I43" s="51"/>
      <c r="J43" s="51"/>
      <c r="K43" s="4"/>
      <c r="L43" s="4"/>
      <c r="M43" s="4"/>
      <c r="N43" t="s">
        <v>125</v>
      </c>
    </row>
    <row r="44" spans="1:14" x14ac:dyDescent="0.35">
      <c r="A44" s="4"/>
      <c r="B44" s="113" t="s">
        <v>55</v>
      </c>
      <c r="C44" s="114"/>
      <c r="D44" s="9"/>
      <c r="E44" s="9"/>
      <c r="F44" s="9"/>
      <c r="G44" s="10"/>
      <c r="H44" s="51"/>
      <c r="I44" s="51"/>
      <c r="J44" s="51"/>
      <c r="K44" s="4"/>
      <c r="L44" s="4"/>
      <c r="M44" s="4"/>
    </row>
    <row r="45" spans="1:14" x14ac:dyDescent="0.35">
      <c r="A45" s="4"/>
      <c r="B45" s="113" t="s">
        <v>164</v>
      </c>
      <c r="C45" s="114"/>
      <c r="D45" s="9"/>
      <c r="E45" s="9"/>
      <c r="F45" s="9"/>
      <c r="G45" s="10"/>
      <c r="H45" s="51"/>
      <c r="I45" s="51"/>
      <c r="J45" s="51"/>
      <c r="K45" s="4"/>
      <c r="L45" s="4"/>
      <c r="M45" s="4"/>
    </row>
    <row r="46" spans="1:14" x14ac:dyDescent="0.35">
      <c r="A46" s="4"/>
      <c r="B46" s="113" t="s">
        <v>54</v>
      </c>
      <c r="C46" s="114"/>
      <c r="D46" s="9"/>
      <c r="E46" s="9"/>
      <c r="F46" s="9"/>
      <c r="G46" s="10"/>
      <c r="H46" s="51"/>
      <c r="I46" s="51"/>
      <c r="J46" s="51"/>
      <c r="K46" s="4"/>
      <c r="L46" s="4"/>
      <c r="M46" s="4"/>
      <c r="N46" s="61" t="s">
        <v>122</v>
      </c>
    </row>
    <row r="47" spans="1:14" x14ac:dyDescent="0.35">
      <c r="A47" s="4"/>
      <c r="B47" s="113" t="s">
        <v>17</v>
      </c>
      <c r="C47" s="114"/>
      <c r="D47" s="9"/>
      <c r="E47" s="9"/>
      <c r="F47" s="9"/>
      <c r="G47" s="10"/>
      <c r="H47" s="51"/>
      <c r="I47" s="51"/>
      <c r="J47" s="51"/>
      <c r="K47" s="4"/>
      <c r="L47" s="4"/>
      <c r="M47" s="4"/>
      <c r="N47" s="62" t="s">
        <v>140</v>
      </c>
    </row>
    <row r="48" spans="1:14" x14ac:dyDescent="0.35">
      <c r="A48" s="4"/>
      <c r="B48" s="8" t="s">
        <v>14</v>
      </c>
      <c r="C48" s="166"/>
      <c r="D48" s="167"/>
      <c r="E48" s="167"/>
      <c r="F48" s="168"/>
      <c r="G48" s="10"/>
      <c r="H48" s="51"/>
      <c r="I48" s="51"/>
      <c r="J48" s="51"/>
      <c r="K48" s="4"/>
      <c r="L48" s="4"/>
      <c r="M48" s="4"/>
      <c r="N48" s="62" t="s">
        <v>141</v>
      </c>
    </row>
    <row r="49" spans="1:14" x14ac:dyDescent="0.35">
      <c r="A49" s="4"/>
      <c r="B49" s="8" t="s">
        <v>7</v>
      </c>
      <c r="C49" s="166"/>
      <c r="D49" s="167"/>
      <c r="E49" s="167"/>
      <c r="F49" s="168"/>
      <c r="G49" s="10"/>
      <c r="H49" s="51"/>
      <c r="I49" s="51"/>
      <c r="J49" s="51"/>
      <c r="K49" s="4"/>
      <c r="L49" s="4"/>
      <c r="M49" s="4"/>
      <c r="N49" s="62" t="s">
        <v>142</v>
      </c>
    </row>
    <row r="50" spans="1:14" x14ac:dyDescent="0.35">
      <c r="A50" s="4"/>
      <c r="B50" s="8" t="s">
        <v>14</v>
      </c>
      <c r="C50" s="169"/>
      <c r="D50" s="170"/>
      <c r="E50" s="170"/>
      <c r="F50" s="171"/>
      <c r="G50" s="10"/>
      <c r="H50" s="51"/>
      <c r="I50" s="51"/>
      <c r="J50" s="51"/>
      <c r="K50" s="4"/>
      <c r="L50" s="4"/>
      <c r="M50" s="4"/>
      <c r="N50" s="62"/>
    </row>
    <row r="51" spans="1:14" x14ac:dyDescent="0.35">
      <c r="A51" s="4"/>
      <c r="B51" s="8" t="s">
        <v>7</v>
      </c>
      <c r="C51" s="166"/>
      <c r="D51" s="167"/>
      <c r="E51" s="167"/>
      <c r="F51" s="168"/>
      <c r="G51" s="10"/>
      <c r="H51" s="51"/>
      <c r="I51" s="51"/>
      <c r="J51" s="51"/>
      <c r="K51" s="4"/>
      <c r="L51" s="4"/>
      <c r="M51" s="4"/>
    </row>
    <row r="52" spans="1:14" x14ac:dyDescent="0.35">
      <c r="A52" s="4"/>
      <c r="B52" s="6"/>
      <c r="C52" s="6"/>
      <c r="D52" s="6"/>
      <c r="E52" s="6"/>
      <c r="F52" s="6"/>
      <c r="G52" s="6"/>
      <c r="H52" s="6"/>
      <c r="I52" s="6"/>
      <c r="J52" s="6"/>
      <c r="K52" s="4"/>
      <c r="L52" s="4"/>
      <c r="M52" s="4"/>
    </row>
    <row r="53" spans="1:14" x14ac:dyDescent="0.35">
      <c r="A53" s="4"/>
      <c r="B53" s="15" t="s">
        <v>19</v>
      </c>
      <c r="C53" s="15"/>
      <c r="D53" s="15"/>
      <c r="E53" s="15"/>
      <c r="F53" s="15"/>
      <c r="G53" s="15"/>
      <c r="H53" s="116">
        <f>SUM(H9:H51)</f>
        <v>0</v>
      </c>
      <c r="I53" s="116">
        <f>SUM(I9:I51)</f>
        <v>0</v>
      </c>
      <c r="J53" s="116">
        <f>SUM(J9:J51)</f>
        <v>0</v>
      </c>
      <c r="K53" s="7"/>
      <c r="L53" s="7"/>
      <c r="M53" s="4"/>
    </row>
    <row r="54" spans="1:14" ht="15" thickBot="1" x14ac:dyDescent="0.4">
      <c r="A54" s="4"/>
      <c r="B54" s="16" t="s">
        <v>20</v>
      </c>
      <c r="C54" s="16"/>
      <c r="D54" s="16"/>
      <c r="E54" s="16"/>
      <c r="F54" s="117">
        <f>SUM(H53:J53)</f>
        <v>0</v>
      </c>
      <c r="G54" s="16"/>
      <c r="H54" s="16"/>
      <c r="I54" s="16"/>
      <c r="J54" s="16"/>
      <c r="K54" s="7"/>
      <c r="L54" s="7"/>
      <c r="M54" s="4"/>
    </row>
    <row r="55" spans="1:14" x14ac:dyDescent="0.35">
      <c r="A55" s="4"/>
      <c r="B55" s="7"/>
      <c r="C55" s="7"/>
      <c r="D55" s="7"/>
      <c r="E55" s="7"/>
      <c r="F55" s="7"/>
      <c r="G55" s="7"/>
      <c r="H55" s="7"/>
      <c r="I55" s="7"/>
      <c r="J55" s="7"/>
      <c r="K55" s="7"/>
      <c r="L55" s="7"/>
      <c r="M55" s="4"/>
    </row>
    <row r="56" spans="1:14" x14ac:dyDescent="0.35">
      <c r="A56" s="4"/>
      <c r="B56" s="7" t="s">
        <v>148</v>
      </c>
      <c r="C56" s="7"/>
      <c r="D56" s="7"/>
      <c r="E56" s="7"/>
      <c r="F56" s="7"/>
      <c r="G56" s="7"/>
      <c r="H56" s="7"/>
      <c r="I56" s="7"/>
      <c r="J56" s="7"/>
      <c r="K56" s="7"/>
      <c r="L56" s="7"/>
      <c r="M56" s="4"/>
    </row>
    <row r="57" spans="1:14" x14ac:dyDescent="0.35">
      <c r="A57" s="4"/>
      <c r="B57" s="7" t="s">
        <v>126</v>
      </c>
      <c r="C57" s="7"/>
      <c r="D57" s="7"/>
      <c r="E57" s="7"/>
      <c r="F57" s="7"/>
      <c r="G57" s="7"/>
      <c r="H57" s="7"/>
      <c r="I57" s="7"/>
      <c r="J57" s="7"/>
      <c r="K57" s="7"/>
      <c r="L57" s="56"/>
      <c r="M57" s="4"/>
      <c r="N57" s="7" t="s">
        <v>143</v>
      </c>
    </row>
    <row r="58" spans="1:14" x14ac:dyDescent="0.35">
      <c r="A58" s="4"/>
      <c r="B58" s="13" t="s">
        <v>118</v>
      </c>
      <c r="C58" s="13"/>
      <c r="D58" s="13"/>
      <c r="E58" s="13"/>
      <c r="F58" s="13"/>
      <c r="G58" s="13"/>
      <c r="H58" s="13"/>
      <c r="I58" s="51"/>
      <c r="J58" s="51"/>
      <c r="K58" s="7"/>
      <c r="L58" s="56"/>
      <c r="M58" s="4"/>
      <c r="N58" t="s">
        <v>144</v>
      </c>
    </row>
    <row r="59" spans="1:14" x14ac:dyDescent="0.35">
      <c r="A59" s="4"/>
      <c r="B59" s="7"/>
      <c r="C59" s="20"/>
      <c r="D59" s="20"/>
      <c r="E59" s="20"/>
      <c r="F59" s="20"/>
      <c r="G59" s="20"/>
      <c r="H59" s="20"/>
      <c r="I59" s="20"/>
      <c r="J59" s="20"/>
      <c r="K59" s="7"/>
      <c r="L59" s="7"/>
      <c r="M59" s="4"/>
    </row>
    <row r="60" spans="1:14" ht="15" thickBot="1" x14ac:dyDescent="0.4">
      <c r="A60" s="4"/>
      <c r="B60" s="14" t="s">
        <v>63</v>
      </c>
      <c r="C60" s="14"/>
      <c r="D60" s="14"/>
      <c r="E60" s="14"/>
      <c r="F60" s="14"/>
      <c r="G60" s="14"/>
      <c r="H60" s="115">
        <f>H53+I58+J58</f>
        <v>0</v>
      </c>
      <c r="I60" s="115">
        <f>I53-I58</f>
        <v>0</v>
      </c>
      <c r="J60" s="115">
        <f>J53-J58</f>
        <v>0</v>
      </c>
      <c r="K60" s="7"/>
      <c r="L60" s="7"/>
      <c r="M60" s="4"/>
    </row>
    <row r="61" spans="1:14" x14ac:dyDescent="0.35">
      <c r="A61" s="4"/>
      <c r="B61" s="4"/>
      <c r="C61" s="4"/>
      <c r="D61" s="4"/>
      <c r="E61" s="4"/>
      <c r="F61" s="4"/>
      <c r="G61" s="4"/>
      <c r="H61" s="4"/>
      <c r="I61" s="4"/>
      <c r="J61" s="4"/>
      <c r="K61" s="4"/>
      <c r="L61" s="4"/>
      <c r="M61" s="4"/>
    </row>
    <row r="62" spans="1:14" x14ac:dyDescent="0.35">
      <c r="A62" s="4"/>
      <c r="B62" s="4"/>
      <c r="C62" s="4"/>
      <c r="D62" s="4"/>
      <c r="E62" s="4"/>
      <c r="F62" s="4"/>
      <c r="G62" s="4"/>
      <c r="H62" s="4"/>
      <c r="I62" s="4"/>
      <c r="J62" s="4"/>
      <c r="K62" s="4"/>
      <c r="L62" s="4"/>
      <c r="M62" s="4"/>
    </row>
    <row r="63" spans="1:14" ht="15" thickBot="1" x14ac:dyDescent="0.4">
      <c r="A63" s="4"/>
      <c r="B63" s="14" t="s">
        <v>97</v>
      </c>
      <c r="C63" s="14"/>
      <c r="D63" s="14"/>
      <c r="E63" s="14"/>
      <c r="F63" s="53"/>
      <c r="G63" s="14"/>
      <c r="H63" s="14"/>
      <c r="I63" s="14"/>
      <c r="J63" s="14"/>
      <c r="K63" s="4"/>
      <c r="L63" s="4"/>
      <c r="M63" s="4"/>
    </row>
    <row r="64" spans="1:14" x14ac:dyDescent="0.35">
      <c r="A64" s="4"/>
      <c r="B64" s="6"/>
      <c r="C64" s="6"/>
      <c r="D64" s="6"/>
      <c r="E64" s="6"/>
      <c r="F64" s="6"/>
      <c r="G64" s="6"/>
      <c r="H64" s="6"/>
      <c r="I64" s="6"/>
      <c r="J64" s="6"/>
      <c r="K64" s="4"/>
      <c r="L64" s="4"/>
      <c r="M64" s="4"/>
    </row>
    <row r="65" spans="1:13" x14ac:dyDescent="0.35">
      <c r="A65" s="4"/>
      <c r="B65" s="4"/>
      <c r="C65" s="4"/>
      <c r="D65" s="4"/>
      <c r="E65" s="4"/>
      <c r="F65" s="4"/>
      <c r="G65" s="4"/>
      <c r="H65" s="4"/>
      <c r="I65" s="4"/>
      <c r="J65" s="4"/>
      <c r="K65" s="4"/>
      <c r="L65" s="4"/>
      <c r="M65" s="4"/>
    </row>
    <row r="66" spans="1:13" ht="15.5" x14ac:dyDescent="0.35">
      <c r="A66" s="4"/>
      <c r="B66" s="119" t="s">
        <v>127</v>
      </c>
      <c r="C66" s="127"/>
      <c r="D66" s="127"/>
      <c r="E66" s="127"/>
      <c r="F66" s="127"/>
      <c r="G66" s="127"/>
      <c r="H66" s="127"/>
      <c r="I66" s="128"/>
      <c r="J66" s="127"/>
      <c r="K66" s="127"/>
      <c r="L66" s="127"/>
      <c r="M66" s="4"/>
    </row>
    <row r="67" spans="1:13" x14ac:dyDescent="0.35">
      <c r="A67" s="4"/>
      <c r="B67" s="125" t="s">
        <v>87</v>
      </c>
      <c r="C67" s="127"/>
      <c r="D67" s="127"/>
      <c r="E67" s="127"/>
      <c r="F67" s="127"/>
      <c r="G67" s="127"/>
      <c r="H67" s="127"/>
      <c r="I67" s="128"/>
      <c r="J67" s="127"/>
      <c r="K67" s="127"/>
      <c r="L67" s="127"/>
      <c r="M67" s="4"/>
    </row>
    <row r="68" spans="1:13" x14ac:dyDescent="0.35">
      <c r="A68" s="4"/>
      <c r="B68" s="126" t="s">
        <v>61</v>
      </c>
      <c r="C68" s="127"/>
      <c r="D68" s="127"/>
      <c r="E68" s="127"/>
      <c r="F68" s="127"/>
      <c r="G68" s="127"/>
      <c r="H68" s="127"/>
      <c r="I68" s="128"/>
      <c r="J68" s="127"/>
      <c r="K68" s="127"/>
      <c r="L68" s="127"/>
      <c r="M68" s="4"/>
    </row>
    <row r="69" spans="1:13" x14ac:dyDescent="0.35">
      <c r="A69" s="4"/>
      <c r="B69" s="21"/>
      <c r="C69" s="4"/>
      <c r="D69" s="4"/>
      <c r="E69" s="4"/>
      <c r="F69" s="4"/>
      <c r="G69" s="4"/>
      <c r="H69" s="4"/>
      <c r="I69" s="12"/>
      <c r="J69" s="4"/>
      <c r="K69" s="4"/>
      <c r="L69" s="4"/>
      <c r="M69" s="4"/>
    </row>
    <row r="70" spans="1:13" x14ac:dyDescent="0.35">
      <c r="A70" s="4"/>
      <c r="B70" s="5" t="s">
        <v>166</v>
      </c>
      <c r="C70" s="4"/>
      <c r="D70" s="4"/>
      <c r="E70" s="4"/>
      <c r="F70" s="4"/>
      <c r="G70" s="4"/>
      <c r="H70" s="4"/>
      <c r="I70" s="12"/>
      <c r="J70" s="4"/>
      <c r="K70" s="4"/>
      <c r="L70" s="4"/>
      <c r="M70" s="4"/>
    </row>
    <row r="71" spans="1:13" x14ac:dyDescent="0.35">
      <c r="A71" s="4"/>
      <c r="B71" s="21" t="s">
        <v>114</v>
      </c>
      <c r="C71" s="4"/>
      <c r="D71" s="4"/>
      <c r="E71" s="4"/>
      <c r="F71" s="4"/>
      <c r="G71" s="4"/>
      <c r="H71" s="4"/>
      <c r="I71" s="12"/>
      <c r="J71" s="4"/>
      <c r="K71" s="4"/>
      <c r="L71" s="4"/>
      <c r="M71" s="4"/>
    </row>
    <row r="72" spans="1:13" x14ac:dyDescent="0.35">
      <c r="A72" s="4"/>
      <c r="B72" s="8" t="s">
        <v>65</v>
      </c>
      <c r="C72" s="9"/>
      <c r="D72" s="9"/>
      <c r="E72" s="9"/>
      <c r="F72" s="10"/>
      <c r="G72" s="7"/>
      <c r="H72" s="7"/>
      <c r="I72" s="18"/>
      <c r="J72" s="4"/>
      <c r="K72" s="4"/>
      <c r="L72" s="4"/>
      <c r="M72" s="4"/>
    </row>
    <row r="73" spans="1:13" x14ac:dyDescent="0.35">
      <c r="A73" s="4"/>
      <c r="B73" s="8" t="s">
        <v>159</v>
      </c>
      <c r="C73" s="9"/>
      <c r="D73" s="9"/>
      <c r="E73" s="9"/>
      <c r="F73" s="10"/>
      <c r="G73" s="7"/>
      <c r="H73" s="7"/>
      <c r="I73" s="18"/>
      <c r="J73" s="4"/>
      <c r="K73" s="4"/>
      <c r="L73" s="4"/>
      <c r="M73" s="4"/>
    </row>
    <row r="74" spans="1:13" x14ac:dyDescent="0.35">
      <c r="A74" s="4"/>
      <c r="B74" s="8" t="s">
        <v>160</v>
      </c>
      <c r="C74" s="9"/>
      <c r="D74" s="9"/>
      <c r="E74" s="9"/>
      <c r="F74" s="10"/>
      <c r="G74" s="7"/>
      <c r="H74" s="7"/>
      <c r="I74" s="18"/>
      <c r="J74" s="4"/>
      <c r="K74" s="4"/>
      <c r="L74" s="4"/>
      <c r="M74" s="4"/>
    </row>
    <row r="75" spans="1:13" x14ac:dyDescent="0.35">
      <c r="A75" s="4"/>
      <c r="B75" s="8" t="s">
        <v>161</v>
      </c>
      <c r="C75" s="9"/>
      <c r="D75" s="9"/>
      <c r="E75" s="9"/>
      <c r="F75" s="10"/>
      <c r="G75" s="7"/>
      <c r="H75" s="7"/>
      <c r="I75" s="18"/>
      <c r="J75" s="4"/>
      <c r="K75" s="4"/>
      <c r="L75" s="4"/>
      <c r="M75" s="4"/>
    </row>
    <row r="76" spans="1:13" x14ac:dyDescent="0.35">
      <c r="A76" s="4"/>
      <c r="B76" s="8" t="s">
        <v>113</v>
      </c>
      <c r="C76" s="9"/>
      <c r="D76" s="9"/>
      <c r="E76" s="9"/>
      <c r="F76" s="10"/>
      <c r="G76" s="7"/>
      <c r="H76" s="7"/>
      <c r="I76" s="18"/>
      <c r="J76" s="4"/>
      <c r="K76" s="4"/>
      <c r="L76" s="4"/>
      <c r="M76" s="4"/>
    </row>
    <row r="77" spans="1:13" x14ac:dyDescent="0.35">
      <c r="A77" s="4"/>
      <c r="B77" s="8"/>
      <c r="C77" s="9"/>
      <c r="D77" s="9"/>
      <c r="E77" s="9"/>
      <c r="F77" s="10"/>
      <c r="G77" s="7"/>
      <c r="H77" s="7"/>
      <c r="I77" s="18"/>
      <c r="J77" s="4"/>
      <c r="K77" s="4"/>
      <c r="L77" s="4"/>
      <c r="M77" s="4"/>
    </row>
    <row r="78" spans="1:13" x14ac:dyDescent="0.35">
      <c r="A78" s="4"/>
      <c r="B78" s="11" t="s">
        <v>7</v>
      </c>
      <c r="C78" s="166"/>
      <c r="D78" s="168"/>
      <c r="E78" s="9"/>
      <c r="F78" s="10"/>
      <c r="G78" s="7"/>
      <c r="H78" s="7"/>
      <c r="I78" s="18"/>
      <c r="J78" s="4"/>
      <c r="K78" s="4"/>
      <c r="L78" s="4"/>
      <c r="M78" s="4"/>
    </row>
    <row r="79" spans="1:13" x14ac:dyDescent="0.35">
      <c r="A79" s="4"/>
      <c r="B79" s="11" t="s">
        <v>7</v>
      </c>
      <c r="C79" s="166"/>
      <c r="D79" s="168"/>
      <c r="E79" s="9"/>
      <c r="F79" s="10"/>
      <c r="G79" s="7"/>
      <c r="H79" s="7"/>
      <c r="I79" s="18"/>
      <c r="J79" s="4"/>
      <c r="K79" s="4"/>
      <c r="L79" s="4"/>
      <c r="M79" s="4"/>
    </row>
    <row r="80" spans="1:13" x14ac:dyDescent="0.35">
      <c r="A80" s="4"/>
      <c r="B80" s="11" t="s">
        <v>7</v>
      </c>
      <c r="C80" s="166"/>
      <c r="D80" s="168"/>
      <c r="E80" s="9"/>
      <c r="F80" s="10"/>
      <c r="G80" s="7" t="s">
        <v>162</v>
      </c>
      <c r="H80" s="7"/>
      <c r="I80" s="18"/>
      <c r="J80" s="4"/>
      <c r="K80" s="4"/>
      <c r="L80" s="4"/>
      <c r="M80" s="4"/>
    </row>
    <row r="81" spans="1:14" x14ac:dyDescent="0.35">
      <c r="A81" s="4"/>
      <c r="B81" s="21"/>
      <c r="C81" s="5"/>
      <c r="D81" s="4"/>
      <c r="E81" s="4"/>
      <c r="F81" s="4"/>
      <c r="G81" s="4"/>
      <c r="H81" s="4"/>
      <c r="I81" s="4"/>
      <c r="J81" s="4"/>
      <c r="K81" s="4"/>
      <c r="L81" s="4"/>
      <c r="M81" s="4"/>
    </row>
    <row r="82" spans="1:14" x14ac:dyDescent="0.35">
      <c r="A82" s="4"/>
      <c r="B82" s="5" t="s">
        <v>167</v>
      </c>
      <c r="C82" s="5"/>
      <c r="D82" s="4"/>
      <c r="E82" s="4"/>
      <c r="F82" s="4"/>
      <c r="G82" s="4"/>
      <c r="H82" s="4"/>
      <c r="I82" s="7"/>
      <c r="J82" s="7"/>
      <c r="K82" s="4"/>
      <c r="L82" s="4"/>
      <c r="M82" s="4"/>
    </row>
    <row r="83" spans="1:14" x14ac:dyDescent="0.35">
      <c r="A83" s="4"/>
      <c r="B83" s="21" t="s">
        <v>117</v>
      </c>
      <c r="C83" s="5"/>
      <c r="D83" s="4"/>
      <c r="E83" s="4"/>
      <c r="F83" s="4"/>
      <c r="G83" s="4"/>
      <c r="H83" s="4"/>
      <c r="I83" s="7"/>
      <c r="J83" s="7"/>
      <c r="K83" s="4"/>
      <c r="L83" s="4"/>
      <c r="M83" s="4"/>
    </row>
    <row r="84" spans="1:14" x14ac:dyDescent="0.35">
      <c r="A84" s="4"/>
      <c r="B84" s="21" t="s">
        <v>154</v>
      </c>
      <c r="C84" s="5"/>
      <c r="D84" s="4"/>
      <c r="E84" s="4"/>
      <c r="F84" s="4"/>
      <c r="G84" s="4"/>
      <c r="H84" s="4"/>
      <c r="I84" s="7"/>
      <c r="J84" s="7"/>
      <c r="K84" s="4"/>
      <c r="L84" s="4"/>
      <c r="M84" s="4"/>
    </row>
    <row r="85" spans="1:14" x14ac:dyDescent="0.35">
      <c r="A85" s="4"/>
      <c r="B85" s="8" t="s">
        <v>22</v>
      </c>
      <c r="C85" s="9"/>
      <c r="D85" s="9"/>
      <c r="E85" s="10"/>
      <c r="F85" s="4"/>
      <c r="G85" s="4"/>
      <c r="H85" s="4"/>
      <c r="I85" s="7"/>
      <c r="J85" s="7"/>
      <c r="K85" s="4"/>
      <c r="L85" s="4"/>
      <c r="M85" s="4"/>
    </row>
    <row r="86" spans="1:14" x14ac:dyDescent="0.35">
      <c r="A86" s="4"/>
      <c r="B86" s="8" t="s">
        <v>27</v>
      </c>
      <c r="C86" s="9"/>
      <c r="D86" s="9"/>
      <c r="E86" s="10"/>
      <c r="F86" s="4"/>
      <c r="G86" s="4"/>
      <c r="H86" s="4"/>
      <c r="I86" s="7"/>
      <c r="J86" s="7"/>
      <c r="K86" s="4"/>
      <c r="L86" s="4"/>
      <c r="M86" s="4"/>
    </row>
    <row r="87" spans="1:14" x14ac:dyDescent="0.35">
      <c r="A87" s="4"/>
      <c r="B87" s="8" t="s">
        <v>30</v>
      </c>
      <c r="C87" s="9"/>
      <c r="D87" s="9"/>
      <c r="E87" s="10"/>
      <c r="F87" s="4"/>
      <c r="G87" s="4"/>
      <c r="H87" s="4"/>
      <c r="I87" s="7"/>
      <c r="J87" s="7"/>
      <c r="K87" s="4"/>
      <c r="L87" s="4"/>
      <c r="M87" s="4"/>
    </row>
    <row r="88" spans="1:14" x14ac:dyDescent="0.35">
      <c r="A88" s="4"/>
      <c r="B88" s="8" t="s">
        <v>155</v>
      </c>
      <c r="C88" s="9"/>
      <c r="D88" s="9"/>
      <c r="E88" s="10"/>
      <c r="F88" s="4"/>
      <c r="G88" s="4"/>
      <c r="H88" s="4"/>
      <c r="I88" s="7"/>
      <c r="J88" s="7"/>
      <c r="K88" s="4"/>
      <c r="L88" s="7"/>
      <c r="M88" s="7"/>
      <c r="N88" s="56"/>
    </row>
    <row r="89" spans="1:14" x14ac:dyDescent="0.35">
      <c r="A89" s="4"/>
      <c r="B89" s="8" t="s">
        <v>119</v>
      </c>
      <c r="C89" s="9"/>
      <c r="D89" s="9"/>
      <c r="E89" s="10"/>
      <c r="F89" s="4"/>
      <c r="G89" s="4"/>
      <c r="H89" s="4"/>
      <c r="I89" s="7"/>
      <c r="J89" s="7"/>
      <c r="K89" s="4"/>
      <c r="L89" s="7"/>
      <c r="M89" s="7"/>
      <c r="N89" s="7"/>
    </row>
    <row r="90" spans="1:14" x14ac:dyDescent="0.35">
      <c r="A90" s="4"/>
      <c r="B90" s="8" t="s">
        <v>103</v>
      </c>
      <c r="C90" s="9"/>
      <c r="D90" s="9"/>
      <c r="E90" s="10"/>
      <c r="F90" s="4"/>
      <c r="G90" s="4"/>
      <c r="H90" s="4"/>
      <c r="I90" s="7"/>
      <c r="J90" s="7"/>
      <c r="K90" s="4"/>
      <c r="L90" s="7"/>
      <c r="M90" s="7"/>
      <c r="N90" s="56"/>
    </row>
    <row r="91" spans="1:14" x14ac:dyDescent="0.35">
      <c r="A91" s="4"/>
      <c r="B91" s="8" t="s">
        <v>73</v>
      </c>
      <c r="C91" s="9"/>
      <c r="D91" s="9"/>
      <c r="E91" s="10"/>
      <c r="F91" s="4"/>
      <c r="G91" s="4"/>
      <c r="H91" s="4"/>
      <c r="I91" s="7"/>
      <c r="J91" s="7"/>
      <c r="K91" s="4"/>
      <c r="L91" s="7"/>
      <c r="M91" s="7"/>
    </row>
    <row r="92" spans="1:14" x14ac:dyDescent="0.35">
      <c r="A92" s="4"/>
      <c r="B92" s="8" t="s">
        <v>26</v>
      </c>
      <c r="C92" s="9"/>
      <c r="D92" s="9"/>
      <c r="E92" s="10"/>
      <c r="F92" s="4"/>
      <c r="G92" s="4"/>
      <c r="H92" s="4"/>
      <c r="I92" s="7"/>
      <c r="J92" s="7"/>
      <c r="K92" s="4"/>
      <c r="L92" s="7"/>
      <c r="M92" s="7"/>
    </row>
    <row r="93" spans="1:14" x14ac:dyDescent="0.35">
      <c r="A93" s="4"/>
      <c r="B93" s="8" t="s">
        <v>21</v>
      </c>
      <c r="C93" s="7"/>
      <c r="D93" s="9"/>
      <c r="E93" s="10"/>
      <c r="F93" s="4"/>
      <c r="G93" s="4"/>
      <c r="H93" s="4"/>
      <c r="I93" s="7"/>
      <c r="J93" s="7"/>
      <c r="K93" s="4"/>
      <c r="L93" s="7"/>
      <c r="M93" s="7"/>
    </row>
    <row r="94" spans="1:14" x14ac:dyDescent="0.35">
      <c r="B94" s="8" t="s">
        <v>102</v>
      </c>
      <c r="C94" s="9"/>
      <c r="D94" s="9"/>
      <c r="E94" s="10"/>
      <c r="F94" s="4"/>
      <c r="G94" s="4"/>
      <c r="H94" s="4"/>
      <c r="I94" s="7"/>
      <c r="J94" s="7"/>
      <c r="K94" s="4"/>
      <c r="L94" s="7"/>
      <c r="M94" s="7"/>
    </row>
    <row r="95" spans="1:14" x14ac:dyDescent="0.35">
      <c r="B95" s="8" t="s">
        <v>31</v>
      </c>
      <c r="C95" s="9"/>
      <c r="D95" s="9"/>
      <c r="E95" s="10"/>
      <c r="F95" s="4"/>
      <c r="G95" s="4"/>
      <c r="H95" s="4"/>
      <c r="I95" s="7"/>
      <c r="J95" s="7"/>
      <c r="K95" s="4"/>
      <c r="L95" s="7"/>
      <c r="M95" s="7"/>
    </row>
    <row r="96" spans="1:14" x14ac:dyDescent="0.35">
      <c r="A96" s="4"/>
      <c r="B96" s="57" t="s">
        <v>120</v>
      </c>
      <c r="C96" s="9"/>
      <c r="D96" s="9"/>
      <c r="E96" s="10"/>
      <c r="F96" s="4"/>
      <c r="G96" s="4"/>
      <c r="H96" s="4"/>
      <c r="I96" s="7"/>
      <c r="J96" s="7"/>
      <c r="K96" s="4"/>
      <c r="L96" s="7"/>
      <c r="M96" s="7"/>
    </row>
    <row r="97" spans="1:13" x14ac:dyDescent="0.35">
      <c r="A97" s="4"/>
      <c r="B97" s="8" t="s">
        <v>71</v>
      </c>
      <c r="C97" s="9"/>
      <c r="D97" s="9"/>
      <c r="E97" s="10"/>
      <c r="F97" s="4"/>
      <c r="G97" s="4"/>
      <c r="H97" s="4"/>
      <c r="I97" s="7"/>
      <c r="J97" s="7"/>
      <c r="K97" s="4"/>
      <c r="L97" s="7"/>
      <c r="M97" s="7"/>
    </row>
    <row r="98" spans="1:13" x14ac:dyDescent="0.35">
      <c r="A98" s="4"/>
      <c r="B98" s="54" t="s">
        <v>101</v>
      </c>
      <c r="C98" s="7"/>
      <c r="D98" s="9"/>
      <c r="E98" s="10"/>
      <c r="F98" s="4"/>
      <c r="G98" s="4"/>
      <c r="H98" s="4"/>
      <c r="I98" s="7"/>
      <c r="J98" s="7"/>
      <c r="K98" s="4"/>
      <c r="L98" s="7"/>
      <c r="M98" s="7"/>
    </row>
    <row r="99" spans="1:13" x14ac:dyDescent="0.35">
      <c r="A99" s="4"/>
      <c r="B99" s="8" t="s">
        <v>28</v>
      </c>
      <c r="C99" s="9"/>
      <c r="D99" s="9"/>
      <c r="E99" s="10"/>
      <c r="F99" s="4"/>
      <c r="G99" s="4"/>
      <c r="H99" s="4"/>
      <c r="I99" s="7"/>
      <c r="J99" s="7"/>
      <c r="K99" s="4"/>
      <c r="L99" s="7"/>
      <c r="M99" s="7"/>
    </row>
    <row r="100" spans="1:13" x14ac:dyDescent="0.35">
      <c r="A100" s="4"/>
      <c r="B100" s="8" t="s">
        <v>18</v>
      </c>
      <c r="C100" s="9"/>
      <c r="D100" s="9"/>
      <c r="E100" s="10"/>
      <c r="F100" s="4"/>
      <c r="G100" s="4"/>
      <c r="H100" s="4"/>
      <c r="I100" s="7"/>
      <c r="J100" s="7"/>
      <c r="K100" s="4"/>
      <c r="L100" s="7"/>
      <c r="M100" s="7"/>
    </row>
    <row r="101" spans="1:13" x14ac:dyDescent="0.35">
      <c r="A101" s="4"/>
      <c r="B101" s="8" t="s">
        <v>69</v>
      </c>
      <c r="C101" s="9"/>
      <c r="D101" s="9"/>
      <c r="E101" s="10"/>
      <c r="F101" s="4"/>
      <c r="G101" s="4"/>
      <c r="H101" s="4"/>
      <c r="I101" s="7"/>
      <c r="J101" s="7"/>
      <c r="K101" s="4"/>
      <c r="L101" s="7"/>
      <c r="M101" s="7"/>
    </row>
    <row r="102" spans="1:13" x14ac:dyDescent="0.35">
      <c r="A102" s="4"/>
      <c r="B102" s="54" t="s">
        <v>70</v>
      </c>
      <c r="C102" s="7"/>
      <c r="D102" s="9"/>
      <c r="E102" s="10"/>
      <c r="F102" s="4"/>
      <c r="G102" s="4"/>
      <c r="H102" s="4"/>
      <c r="I102" s="7"/>
      <c r="J102" s="7"/>
      <c r="K102" s="4"/>
      <c r="L102" s="7"/>
      <c r="M102" s="7"/>
    </row>
    <row r="103" spans="1:13" x14ac:dyDescent="0.35">
      <c r="A103" s="4"/>
      <c r="B103" s="27" t="s">
        <v>33</v>
      </c>
      <c r="C103" s="20"/>
      <c r="D103" s="9"/>
      <c r="E103" s="10"/>
      <c r="F103" s="4"/>
      <c r="G103" s="4"/>
      <c r="H103" s="4"/>
      <c r="I103" s="7"/>
      <c r="J103" s="7"/>
      <c r="K103" s="4"/>
      <c r="L103" s="7"/>
      <c r="M103" s="7"/>
    </row>
    <row r="104" spans="1:13" x14ac:dyDescent="0.35">
      <c r="A104" s="4"/>
      <c r="B104" s="27" t="s">
        <v>25</v>
      </c>
      <c r="C104" s="20"/>
      <c r="D104" s="9"/>
      <c r="E104" s="10"/>
      <c r="F104" s="4"/>
      <c r="G104" s="4"/>
      <c r="H104" s="4"/>
      <c r="I104" s="7"/>
      <c r="J104" s="7"/>
      <c r="K104" s="4"/>
      <c r="L104" s="7"/>
      <c r="M104" s="7"/>
    </row>
    <row r="105" spans="1:13" x14ac:dyDescent="0.35">
      <c r="A105" s="4"/>
      <c r="B105" s="8" t="s">
        <v>156</v>
      </c>
      <c r="C105" s="9"/>
      <c r="D105" s="9"/>
      <c r="E105" s="10"/>
      <c r="F105" s="4"/>
      <c r="G105" s="4"/>
      <c r="H105" s="4"/>
      <c r="I105" s="7"/>
      <c r="J105" s="7"/>
      <c r="K105" s="4"/>
      <c r="L105" s="7"/>
      <c r="M105" s="7"/>
    </row>
    <row r="106" spans="1:13" x14ac:dyDescent="0.35">
      <c r="A106" s="4"/>
      <c r="B106" s="26" t="s">
        <v>72</v>
      </c>
      <c r="C106" s="13"/>
      <c r="D106" s="9"/>
      <c r="E106" s="10"/>
      <c r="F106" s="4"/>
      <c r="G106" s="4"/>
      <c r="H106" s="4"/>
      <c r="I106" s="7"/>
      <c r="J106" s="7"/>
      <c r="K106" s="4"/>
      <c r="L106" s="7"/>
      <c r="M106" s="7"/>
    </row>
    <row r="107" spans="1:13" x14ac:dyDescent="0.35">
      <c r="A107" s="4"/>
      <c r="B107" s="26" t="s">
        <v>157</v>
      </c>
      <c r="C107" s="13"/>
      <c r="D107" s="9"/>
      <c r="E107" s="10"/>
      <c r="F107" s="4"/>
      <c r="G107" s="4"/>
      <c r="H107" s="4"/>
      <c r="I107" s="7"/>
      <c r="J107" s="7"/>
      <c r="K107" s="4"/>
      <c r="L107" s="7"/>
      <c r="M107" s="7"/>
    </row>
    <row r="108" spans="1:13" x14ac:dyDescent="0.35">
      <c r="A108" s="4"/>
      <c r="B108" s="26" t="s">
        <v>88</v>
      </c>
      <c r="C108" s="13"/>
      <c r="D108" s="9"/>
      <c r="E108" s="10"/>
      <c r="F108" s="4"/>
      <c r="G108" s="4"/>
      <c r="H108" s="4"/>
      <c r="I108" s="7"/>
      <c r="J108" s="7"/>
      <c r="K108" s="4"/>
      <c r="L108" s="7"/>
      <c r="M108" s="7"/>
    </row>
    <row r="109" spans="1:13" x14ac:dyDescent="0.35">
      <c r="A109" s="4"/>
      <c r="B109" s="8" t="s">
        <v>29</v>
      </c>
      <c r="C109" s="9"/>
      <c r="D109" s="9"/>
      <c r="E109" s="10"/>
      <c r="F109" s="4"/>
      <c r="G109" s="4"/>
      <c r="H109" s="4"/>
      <c r="I109" s="7"/>
      <c r="J109" s="7"/>
      <c r="K109" s="4"/>
      <c r="L109" s="7"/>
      <c r="M109" s="7"/>
    </row>
    <row r="110" spans="1:13" x14ac:dyDescent="0.35">
      <c r="A110" s="4"/>
      <c r="B110" s="8" t="s">
        <v>32</v>
      </c>
      <c r="C110" s="9"/>
      <c r="D110" s="9"/>
      <c r="E110" s="10"/>
      <c r="F110" s="4"/>
      <c r="G110" s="4"/>
      <c r="H110" s="4"/>
      <c r="I110" s="7"/>
      <c r="J110" s="7"/>
      <c r="K110" s="4"/>
      <c r="L110" s="7"/>
      <c r="M110" s="7"/>
    </row>
    <row r="111" spans="1:13" x14ac:dyDescent="0.35">
      <c r="A111" s="4"/>
      <c r="B111" s="8" t="s">
        <v>150</v>
      </c>
      <c r="C111" s="9"/>
      <c r="D111" s="9"/>
      <c r="E111" s="10"/>
      <c r="F111" s="4"/>
      <c r="G111" s="4"/>
      <c r="H111" s="4"/>
      <c r="I111" s="7"/>
      <c r="J111" s="7"/>
      <c r="K111" s="4"/>
      <c r="L111" s="7"/>
      <c r="M111" s="7"/>
    </row>
    <row r="112" spans="1:13" x14ac:dyDescent="0.35">
      <c r="A112" s="4"/>
      <c r="B112" s="8" t="s">
        <v>17</v>
      </c>
      <c r="C112" s="9"/>
      <c r="D112" s="9"/>
      <c r="E112" s="10"/>
      <c r="F112" s="4"/>
      <c r="G112" s="4"/>
      <c r="H112" s="4"/>
      <c r="I112" s="4"/>
      <c r="J112" s="4"/>
      <c r="K112" s="4"/>
      <c r="L112" s="4"/>
      <c r="M112" s="4"/>
    </row>
    <row r="113" spans="1:13" x14ac:dyDescent="0.35">
      <c r="A113" s="4"/>
      <c r="B113" s="11" t="s">
        <v>7</v>
      </c>
      <c r="C113" s="58"/>
      <c r="D113" s="9"/>
      <c r="E113" s="10"/>
      <c r="F113" s="4"/>
      <c r="G113" s="4"/>
      <c r="H113" s="4"/>
      <c r="I113" s="4"/>
      <c r="J113" s="4"/>
      <c r="K113" s="4"/>
      <c r="L113" s="4"/>
      <c r="M113" s="4"/>
    </row>
    <row r="114" spans="1:13" x14ac:dyDescent="0.35">
      <c r="A114" s="4"/>
      <c r="B114" s="11" t="s">
        <v>7</v>
      </c>
      <c r="C114" s="58"/>
      <c r="D114" s="9"/>
      <c r="E114" s="10"/>
      <c r="F114" s="4"/>
      <c r="G114" s="4"/>
      <c r="H114" s="4"/>
      <c r="I114" s="4"/>
      <c r="J114" s="4"/>
      <c r="K114" s="4"/>
      <c r="L114" s="4"/>
      <c r="M114" s="4"/>
    </row>
    <row r="115" spans="1:13" x14ac:dyDescent="0.35">
      <c r="A115" s="4"/>
      <c r="B115" s="11" t="s">
        <v>7</v>
      </c>
      <c r="C115" s="59"/>
      <c r="D115" s="9"/>
      <c r="E115" s="10"/>
      <c r="F115" s="4"/>
      <c r="G115" s="4"/>
      <c r="H115" s="4"/>
      <c r="I115" s="4"/>
      <c r="J115" s="4"/>
      <c r="K115" s="4"/>
      <c r="L115" s="4"/>
      <c r="M115" s="4"/>
    </row>
    <row r="116" spans="1:13" x14ac:dyDescent="0.35">
      <c r="A116" s="4"/>
      <c r="B116" s="11" t="s">
        <v>7</v>
      </c>
      <c r="C116" s="59"/>
      <c r="D116" s="9"/>
      <c r="E116" s="10"/>
      <c r="F116" s="4" t="s">
        <v>158</v>
      </c>
      <c r="G116" s="4"/>
      <c r="H116" s="4"/>
      <c r="I116" s="4"/>
      <c r="J116" s="4"/>
      <c r="K116" s="4"/>
      <c r="L116" s="4"/>
      <c r="M116" s="4"/>
    </row>
    <row r="117" spans="1:13" x14ac:dyDescent="0.35">
      <c r="A117" s="4"/>
      <c r="B117" s="17"/>
      <c r="C117" s="18"/>
      <c r="D117" s="7"/>
      <c r="E117" s="7"/>
      <c r="F117" s="4"/>
      <c r="G117" s="4"/>
      <c r="H117" s="4"/>
      <c r="I117" s="4"/>
      <c r="J117" s="4"/>
      <c r="K117" s="4"/>
      <c r="L117" s="4"/>
      <c r="M117" s="4"/>
    </row>
    <row r="118" spans="1:13" ht="15.5" x14ac:dyDescent="0.35">
      <c r="A118" s="4"/>
      <c r="B118" s="154" t="s">
        <v>89</v>
      </c>
      <c r="C118" s="155"/>
      <c r="D118" s="155"/>
      <c r="E118" s="155"/>
      <c r="F118" s="156"/>
      <c r="G118" s="156"/>
      <c r="H118" s="156"/>
      <c r="I118" s="156"/>
      <c r="J118" s="156"/>
      <c r="K118" s="4"/>
      <c r="L118" s="4"/>
      <c r="M118" s="4"/>
    </row>
    <row r="119" spans="1:13" x14ac:dyDescent="0.35">
      <c r="A119" s="4"/>
      <c r="B119" s="157" t="s">
        <v>151</v>
      </c>
      <c r="C119" s="155"/>
      <c r="D119" s="155"/>
      <c r="E119" s="155"/>
      <c r="F119" s="156"/>
      <c r="G119" s="156"/>
      <c r="H119" s="156"/>
      <c r="I119" s="156"/>
      <c r="J119" s="156"/>
      <c r="K119" s="4"/>
      <c r="L119" s="4"/>
      <c r="M119" s="4"/>
    </row>
    <row r="120" spans="1:13" x14ac:dyDescent="0.35">
      <c r="A120" s="4"/>
      <c r="B120" s="157" t="s">
        <v>152</v>
      </c>
      <c r="C120" s="155"/>
      <c r="D120" s="155"/>
      <c r="E120" s="155"/>
      <c r="F120" s="156"/>
      <c r="G120" s="156"/>
      <c r="H120" s="156"/>
      <c r="I120" s="156"/>
      <c r="J120" s="156"/>
      <c r="K120" s="4"/>
      <c r="L120" s="4"/>
      <c r="M120" s="4"/>
    </row>
    <row r="121" spans="1:13" x14ac:dyDescent="0.35">
      <c r="A121" s="4"/>
      <c r="B121" s="158" t="s">
        <v>153</v>
      </c>
      <c r="C121" s="159"/>
      <c r="D121" s="159"/>
      <c r="E121" s="159"/>
      <c r="F121" s="160"/>
      <c r="G121" s="160"/>
      <c r="H121" s="160"/>
      <c r="I121" s="160"/>
      <c r="J121" s="160"/>
      <c r="K121" s="4"/>
      <c r="L121" s="4"/>
      <c r="M121" s="4"/>
    </row>
    <row r="122" spans="1:13" ht="17.149999999999999" customHeight="1" x14ac:dyDescent="0.35">
      <c r="A122" s="4"/>
      <c r="B122" s="158" t="s">
        <v>145</v>
      </c>
      <c r="C122" s="159"/>
      <c r="D122" s="159"/>
      <c r="E122" s="159"/>
      <c r="F122" s="160"/>
      <c r="G122" s="160"/>
      <c r="H122" s="161"/>
      <c r="I122" s="161"/>
      <c r="J122" s="160"/>
      <c r="K122" s="4"/>
      <c r="L122" s="4"/>
      <c r="M122" s="4"/>
    </row>
    <row r="123" spans="1:13" ht="17.149999999999999" customHeight="1" x14ac:dyDescent="0.35">
      <c r="A123" s="4"/>
      <c r="B123" s="19"/>
      <c r="C123" s="18"/>
      <c r="D123" s="7"/>
      <c r="E123" s="7"/>
      <c r="F123" s="4"/>
      <c r="G123" s="4"/>
      <c r="H123" s="25" t="s">
        <v>74</v>
      </c>
      <c r="I123" s="25" t="s">
        <v>75</v>
      </c>
      <c r="J123" s="4"/>
      <c r="K123" s="4"/>
      <c r="L123" s="4"/>
      <c r="M123" s="4"/>
    </row>
    <row r="124" spans="1:13" x14ac:dyDescent="0.35">
      <c r="A124" s="4"/>
      <c r="B124" s="8" t="s">
        <v>7</v>
      </c>
      <c r="C124" s="166"/>
      <c r="D124" s="167"/>
      <c r="E124" s="167"/>
      <c r="F124" s="168"/>
      <c r="G124" s="10"/>
      <c r="H124" s="51"/>
      <c r="I124" s="51"/>
      <c r="J124" s="4"/>
      <c r="K124" s="4"/>
      <c r="L124" s="4"/>
      <c r="M124" s="4"/>
    </row>
    <row r="125" spans="1:13" x14ac:dyDescent="0.35">
      <c r="A125" s="4"/>
      <c r="B125" s="8" t="s">
        <v>7</v>
      </c>
      <c r="C125" s="169"/>
      <c r="D125" s="170"/>
      <c r="E125" s="170"/>
      <c r="F125" s="171"/>
      <c r="G125" s="10"/>
      <c r="H125" s="51"/>
      <c r="I125" s="51"/>
      <c r="J125" s="4"/>
      <c r="K125" s="4"/>
      <c r="L125" s="4"/>
      <c r="M125" s="4"/>
    </row>
    <row r="126" spans="1:13" x14ac:dyDescent="0.35">
      <c r="A126" s="4"/>
      <c r="B126" s="8" t="s">
        <v>7</v>
      </c>
      <c r="C126" s="169"/>
      <c r="D126" s="170"/>
      <c r="E126" s="170"/>
      <c r="F126" s="171"/>
      <c r="G126" s="10"/>
      <c r="H126" s="51"/>
      <c r="I126" s="51"/>
      <c r="J126" s="4"/>
      <c r="K126" s="4"/>
      <c r="L126" s="4"/>
      <c r="M126" s="4"/>
    </row>
    <row r="127" spans="1:13" x14ac:dyDescent="0.35">
      <c r="A127" s="4"/>
      <c r="B127" s="8" t="s">
        <v>7</v>
      </c>
      <c r="C127" s="169"/>
      <c r="D127" s="170"/>
      <c r="E127" s="170"/>
      <c r="F127" s="171"/>
      <c r="G127" s="10"/>
      <c r="H127" s="51"/>
      <c r="I127" s="51"/>
      <c r="J127" s="4"/>
      <c r="K127" s="4"/>
      <c r="L127" s="4"/>
      <c r="M127" s="4"/>
    </row>
    <row r="128" spans="1:13" x14ac:dyDescent="0.35">
      <c r="A128" s="4"/>
      <c r="B128" s="8" t="s">
        <v>7</v>
      </c>
      <c r="C128" s="166"/>
      <c r="D128" s="167"/>
      <c r="E128" s="167"/>
      <c r="F128" s="168"/>
      <c r="G128" s="10"/>
      <c r="H128" s="51"/>
      <c r="I128" s="51"/>
      <c r="J128" s="4"/>
      <c r="K128" s="4"/>
      <c r="L128" s="4"/>
      <c r="M128" s="4"/>
    </row>
    <row r="129" spans="1:21" x14ac:dyDescent="0.35">
      <c r="A129" s="4"/>
      <c r="B129" s="8" t="s">
        <v>7</v>
      </c>
      <c r="C129" s="166"/>
      <c r="D129" s="167"/>
      <c r="E129" s="167"/>
      <c r="F129" s="168"/>
      <c r="G129" s="10"/>
      <c r="H129" s="51"/>
      <c r="I129" s="51"/>
      <c r="J129" s="4"/>
      <c r="K129" s="4"/>
      <c r="L129" s="4"/>
      <c r="M129" s="4"/>
    </row>
    <row r="130" spans="1:21" x14ac:dyDescent="0.35">
      <c r="A130" s="4"/>
      <c r="B130" s="8" t="s">
        <v>7</v>
      </c>
      <c r="C130" s="166"/>
      <c r="D130" s="167"/>
      <c r="E130" s="167"/>
      <c r="F130" s="168"/>
      <c r="G130" s="10"/>
      <c r="H130" s="51"/>
      <c r="I130" s="51"/>
      <c r="J130" s="4"/>
      <c r="K130" s="4"/>
      <c r="L130" s="4"/>
      <c r="M130" s="4"/>
    </row>
    <row r="131" spans="1:21" x14ac:dyDescent="0.35">
      <c r="A131" s="4"/>
      <c r="B131" s="17"/>
      <c r="C131" s="18"/>
      <c r="D131" s="7"/>
      <c r="E131" s="7"/>
      <c r="F131" s="4"/>
      <c r="G131" s="4"/>
      <c r="H131" s="4"/>
      <c r="I131" s="4"/>
      <c r="J131" s="4"/>
      <c r="K131" s="4"/>
      <c r="L131" s="4"/>
      <c r="M131" s="4"/>
    </row>
    <row r="132" spans="1:21" ht="15" thickBot="1" x14ac:dyDescent="0.4">
      <c r="A132" s="4"/>
      <c r="B132" s="14" t="s">
        <v>90</v>
      </c>
      <c r="C132" s="14"/>
      <c r="D132" s="14"/>
      <c r="E132" s="14"/>
      <c r="F132" s="14"/>
      <c r="G132" s="14"/>
      <c r="H132" s="115">
        <f>SUM(H124:H130)</f>
        <v>0</v>
      </c>
      <c r="I132" s="14"/>
      <c r="J132" s="6"/>
      <c r="K132" s="4"/>
      <c r="L132" s="4"/>
      <c r="M132" s="4"/>
      <c r="N132" t="s">
        <v>116</v>
      </c>
    </row>
    <row r="133" spans="1:21" ht="8.25" customHeight="1" x14ac:dyDescent="0.35">
      <c r="A133" s="4"/>
      <c r="B133" s="6"/>
      <c r="C133" s="6"/>
      <c r="D133" s="6"/>
      <c r="E133" s="6"/>
      <c r="F133" s="6"/>
      <c r="G133" s="6"/>
      <c r="H133" s="6"/>
      <c r="I133" s="6"/>
      <c r="J133" s="6"/>
      <c r="K133" s="4"/>
      <c r="L133" s="4"/>
      <c r="M133" s="4"/>
    </row>
    <row r="134" spans="1:21" ht="15" thickBot="1" x14ac:dyDescent="0.4">
      <c r="A134" s="4"/>
      <c r="B134" s="14" t="s">
        <v>91</v>
      </c>
      <c r="C134" s="14"/>
      <c r="D134" s="14"/>
      <c r="E134" s="14"/>
      <c r="F134" s="14"/>
      <c r="G134" s="14"/>
      <c r="H134" s="14"/>
      <c r="I134" s="115">
        <f>SUM(I124:I130)</f>
        <v>0</v>
      </c>
      <c r="K134" s="4"/>
      <c r="L134" s="4"/>
      <c r="M134" s="4"/>
    </row>
    <row r="135" spans="1:21" x14ac:dyDescent="0.35">
      <c r="A135" s="4"/>
      <c r="B135" s="17"/>
      <c r="D135" s="164" t="s">
        <v>168</v>
      </c>
      <c r="G135" s="4"/>
      <c r="I135" s="4"/>
      <c r="J135" s="4"/>
      <c r="K135" s="4"/>
      <c r="L135" s="4"/>
      <c r="M135" s="4"/>
    </row>
    <row r="137" spans="1:21" x14ac:dyDescent="0.35">
      <c r="B137" s="162" t="s">
        <v>170</v>
      </c>
      <c r="C137" s="161"/>
      <c r="D137" s="161"/>
      <c r="E137" s="161"/>
      <c r="F137" s="161"/>
      <c r="G137" s="161"/>
      <c r="H137" s="161"/>
      <c r="I137" s="161"/>
      <c r="J137" s="161"/>
      <c r="K137" s="161"/>
      <c r="L137" s="161"/>
      <c r="M137" s="161"/>
      <c r="N137" s="161"/>
      <c r="O137" s="161"/>
      <c r="P137" s="161"/>
      <c r="Q137" s="161"/>
      <c r="R137" s="161"/>
      <c r="S137" s="161"/>
      <c r="T137" s="161"/>
      <c r="U137" s="161"/>
    </row>
    <row r="138" spans="1:21" x14ac:dyDescent="0.35">
      <c r="B138" s="162" t="s">
        <v>171</v>
      </c>
      <c r="C138" s="161"/>
      <c r="D138" s="161"/>
      <c r="E138" s="161"/>
      <c r="F138" s="161"/>
      <c r="G138" s="161"/>
      <c r="H138" s="161"/>
      <c r="I138" s="161"/>
      <c r="J138" s="161"/>
      <c r="K138" s="161"/>
      <c r="L138" s="161"/>
      <c r="M138" s="161"/>
      <c r="N138" s="161"/>
      <c r="O138" s="161"/>
      <c r="P138" s="161"/>
      <c r="Q138" s="161"/>
      <c r="R138" s="161"/>
      <c r="S138" s="161"/>
      <c r="T138" s="161"/>
      <c r="U138" s="161"/>
    </row>
    <row r="139" spans="1:21" x14ac:dyDescent="0.35">
      <c r="B139" s="160" t="s">
        <v>172</v>
      </c>
      <c r="C139" s="161"/>
      <c r="D139" s="161"/>
      <c r="E139" s="161"/>
      <c r="F139" s="161"/>
      <c r="G139" s="161"/>
      <c r="H139" s="161"/>
      <c r="I139" s="161"/>
      <c r="J139" s="161"/>
      <c r="K139" s="161"/>
      <c r="L139" s="161"/>
      <c r="M139" s="161"/>
      <c r="N139" s="161"/>
      <c r="O139" s="161"/>
      <c r="P139" s="161"/>
      <c r="Q139" s="161"/>
      <c r="R139" s="161"/>
      <c r="S139" s="161"/>
      <c r="T139" s="161"/>
      <c r="U139" s="161"/>
    </row>
    <row r="140" spans="1:21" x14ac:dyDescent="0.35">
      <c r="B140" s="160" t="s">
        <v>173</v>
      </c>
      <c r="C140" s="161"/>
      <c r="D140" s="161"/>
      <c r="E140" s="161"/>
      <c r="F140" s="161"/>
      <c r="G140" s="161"/>
      <c r="H140" s="161"/>
      <c r="I140" s="161"/>
      <c r="J140" s="161"/>
      <c r="K140" s="161"/>
      <c r="L140" s="161"/>
      <c r="M140" s="161"/>
      <c r="N140" s="161"/>
      <c r="O140" s="161"/>
      <c r="P140" s="161"/>
      <c r="Q140" s="161"/>
      <c r="R140" s="161"/>
      <c r="S140" s="161"/>
      <c r="T140" s="161"/>
      <c r="U140" s="161"/>
    </row>
    <row r="141" spans="1:21" x14ac:dyDescent="0.35">
      <c r="B141" s="160" t="s">
        <v>174</v>
      </c>
      <c r="C141" s="161"/>
      <c r="D141" s="161"/>
      <c r="E141" s="161"/>
      <c r="F141" s="161"/>
      <c r="G141" s="161"/>
      <c r="H141" s="161"/>
      <c r="I141" s="161"/>
      <c r="J141" s="161"/>
      <c r="K141" s="161"/>
      <c r="L141" s="161"/>
      <c r="M141" s="161"/>
      <c r="N141" s="161"/>
      <c r="O141" s="161"/>
      <c r="P141" s="161"/>
      <c r="Q141" s="161"/>
      <c r="R141" s="161"/>
      <c r="S141" s="161"/>
      <c r="T141" s="161"/>
      <c r="U141" s="161"/>
    </row>
    <row r="142" spans="1:21" x14ac:dyDescent="0.35">
      <c r="B142" s="160" t="s">
        <v>175</v>
      </c>
      <c r="C142" s="161"/>
      <c r="D142" s="161"/>
      <c r="E142" s="161"/>
      <c r="F142" s="161"/>
      <c r="G142" s="161"/>
      <c r="H142" s="161"/>
      <c r="I142" s="161"/>
      <c r="J142" s="161"/>
      <c r="K142" s="161"/>
      <c r="L142" s="161"/>
      <c r="M142" s="161"/>
      <c r="N142" s="161"/>
      <c r="O142" s="161"/>
      <c r="P142" s="161"/>
      <c r="Q142" s="161"/>
      <c r="R142" s="161"/>
      <c r="S142" s="161"/>
      <c r="T142" s="161"/>
      <c r="U142" s="161"/>
    </row>
    <row r="143" spans="1:21" x14ac:dyDescent="0.35">
      <c r="B143" s="162" t="s">
        <v>136</v>
      </c>
      <c r="C143" s="161"/>
      <c r="D143" s="161"/>
      <c r="E143" s="161"/>
      <c r="F143" s="161"/>
      <c r="G143" s="161"/>
      <c r="H143" s="161"/>
      <c r="I143" s="161"/>
      <c r="J143" s="161"/>
      <c r="K143" s="161"/>
      <c r="L143" s="161"/>
      <c r="M143" s="161"/>
      <c r="N143" s="161"/>
      <c r="O143" s="161"/>
      <c r="P143" s="161"/>
      <c r="Q143" s="161"/>
      <c r="R143" s="161"/>
      <c r="S143" s="161"/>
      <c r="T143" s="161"/>
      <c r="U143" s="161"/>
    </row>
    <row r="144" spans="1:21" x14ac:dyDescent="0.35">
      <c r="B144" s="160"/>
      <c r="C144" s="161"/>
      <c r="D144" s="161"/>
      <c r="E144" s="161"/>
      <c r="F144" s="161"/>
      <c r="G144" s="161"/>
      <c r="H144" s="161"/>
      <c r="I144" s="161"/>
      <c r="J144" s="161"/>
      <c r="K144" s="161"/>
      <c r="L144" s="161"/>
      <c r="M144" s="161"/>
      <c r="N144" s="161"/>
      <c r="O144" s="161"/>
      <c r="P144" s="161"/>
      <c r="Q144" s="161"/>
      <c r="R144" s="161"/>
      <c r="S144" s="161"/>
      <c r="T144" s="161"/>
      <c r="U144" s="161"/>
    </row>
    <row r="145" spans="2:21" x14ac:dyDescent="0.35">
      <c r="B145" s="163" t="s">
        <v>137</v>
      </c>
      <c r="C145" s="160" t="s">
        <v>138</v>
      </c>
      <c r="D145" s="161"/>
      <c r="E145" s="161"/>
      <c r="F145" s="161"/>
      <c r="G145" s="161"/>
      <c r="H145" s="161"/>
      <c r="I145" s="161"/>
      <c r="J145" s="161"/>
      <c r="K145" s="161"/>
      <c r="L145" s="161"/>
      <c r="M145" s="161"/>
      <c r="N145" s="161"/>
      <c r="O145" s="161"/>
      <c r="P145" s="161"/>
      <c r="Q145" s="161"/>
      <c r="R145" s="161"/>
      <c r="S145" s="161"/>
      <c r="T145" s="161"/>
      <c r="U145" s="161"/>
    </row>
    <row r="146" spans="2:21" x14ac:dyDescent="0.35">
      <c r="B146" s="160" t="s">
        <v>169</v>
      </c>
      <c r="C146" s="161"/>
      <c r="D146" s="161"/>
      <c r="E146" s="161"/>
      <c r="F146" s="161"/>
      <c r="G146" s="161"/>
      <c r="H146" s="161"/>
      <c r="I146" s="161"/>
      <c r="J146" s="161"/>
      <c r="K146" s="161"/>
      <c r="L146" s="161"/>
      <c r="M146" s="161"/>
      <c r="N146" s="161"/>
      <c r="O146" s="161"/>
      <c r="P146" s="161"/>
      <c r="Q146" s="161"/>
      <c r="R146" s="161"/>
      <c r="S146" s="161"/>
      <c r="T146" s="161"/>
      <c r="U146" s="161"/>
    </row>
    <row r="147" spans="2:21" x14ac:dyDescent="0.35">
      <c r="B147" s="161"/>
      <c r="C147" s="161"/>
      <c r="D147" s="161"/>
      <c r="E147" s="161"/>
      <c r="F147" s="161"/>
      <c r="G147" s="161"/>
      <c r="H147" s="161"/>
      <c r="I147" s="161"/>
      <c r="J147" s="161"/>
      <c r="K147" s="161"/>
      <c r="L147" s="161"/>
      <c r="M147" s="161"/>
      <c r="N147" s="161"/>
      <c r="O147" s="161"/>
      <c r="P147" s="161"/>
      <c r="Q147" s="161"/>
      <c r="R147" s="161"/>
      <c r="S147" s="161"/>
      <c r="T147" s="161"/>
      <c r="U147" s="161"/>
    </row>
  </sheetData>
  <sheetProtection algorithmName="SHA-512" hashValue="erbn8kD2P4PqI+g7Oba2jCdqXTRZXEoWlfPgkDE7e+ki+qxqSZzK3+XhhTff0DvenLSuNZlEm2a1PydpHe5sRQ==" saltValue="Q/K7dLf7/KMGj+VL/8XjEw==" spinCount="100000" sheet="1" objects="1"/>
  <mergeCells count="15">
    <mergeCell ref="H6:J6"/>
    <mergeCell ref="C48:F48"/>
    <mergeCell ref="C49:F49"/>
    <mergeCell ref="C51:F51"/>
    <mergeCell ref="C130:F130"/>
    <mergeCell ref="C129:F129"/>
    <mergeCell ref="C124:F124"/>
    <mergeCell ref="C128:F128"/>
    <mergeCell ref="C80:D80"/>
    <mergeCell ref="C79:D79"/>
    <mergeCell ref="C78:D78"/>
    <mergeCell ref="C50:F50"/>
    <mergeCell ref="C125:F125"/>
    <mergeCell ref="C126:F126"/>
    <mergeCell ref="C127:F127"/>
  </mergeCells>
  <pageMargins left="0.70866141732283472" right="0.70866141732283472" top="0.74803149606299213" bottom="0.74803149606299213" header="0.31496062992125984" footer="0.31496062992125984"/>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3</xdr:col>
                    <xdr:colOff>666750</xdr:colOff>
                    <xdr:row>83</xdr:row>
                    <xdr:rowOff>165100</xdr:rowOff>
                  </from>
                  <to>
                    <xdr:col>4</xdr:col>
                    <xdr:colOff>241300</xdr:colOff>
                    <xdr:row>85</xdr:row>
                    <xdr:rowOff>19050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3</xdr:col>
                    <xdr:colOff>666750</xdr:colOff>
                    <xdr:row>84</xdr:row>
                    <xdr:rowOff>171450</xdr:rowOff>
                  </from>
                  <to>
                    <xdr:col>4</xdr:col>
                    <xdr:colOff>241300</xdr:colOff>
                    <xdr:row>86</xdr:row>
                    <xdr:rowOff>19050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666750</xdr:colOff>
                    <xdr:row>87</xdr:row>
                    <xdr:rowOff>171450</xdr:rowOff>
                  </from>
                  <to>
                    <xdr:col>4</xdr:col>
                    <xdr:colOff>241300</xdr:colOff>
                    <xdr:row>89</xdr:row>
                    <xdr:rowOff>19050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666750</xdr:colOff>
                    <xdr:row>86</xdr:row>
                    <xdr:rowOff>171450</xdr:rowOff>
                  </from>
                  <to>
                    <xdr:col>4</xdr:col>
                    <xdr:colOff>241300</xdr:colOff>
                    <xdr:row>88</xdr:row>
                    <xdr:rowOff>19050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3</xdr:col>
                    <xdr:colOff>666750</xdr:colOff>
                    <xdr:row>90</xdr:row>
                    <xdr:rowOff>171450</xdr:rowOff>
                  </from>
                  <to>
                    <xdr:col>4</xdr:col>
                    <xdr:colOff>241300</xdr:colOff>
                    <xdr:row>92</xdr:row>
                    <xdr:rowOff>19050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3</xdr:col>
                    <xdr:colOff>666750</xdr:colOff>
                    <xdr:row>92</xdr:row>
                    <xdr:rowOff>165100</xdr:rowOff>
                  </from>
                  <to>
                    <xdr:col>4</xdr:col>
                    <xdr:colOff>241300</xdr:colOff>
                    <xdr:row>94</xdr:row>
                    <xdr:rowOff>12700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3</xdr:col>
                    <xdr:colOff>666750</xdr:colOff>
                    <xdr:row>95</xdr:row>
                    <xdr:rowOff>165100</xdr:rowOff>
                  </from>
                  <to>
                    <xdr:col>4</xdr:col>
                    <xdr:colOff>241300</xdr:colOff>
                    <xdr:row>97</xdr:row>
                    <xdr:rowOff>12700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3</xdr:col>
                    <xdr:colOff>666750</xdr:colOff>
                    <xdr:row>93</xdr:row>
                    <xdr:rowOff>171450</xdr:rowOff>
                  </from>
                  <to>
                    <xdr:col>4</xdr:col>
                    <xdr:colOff>241300</xdr:colOff>
                    <xdr:row>95</xdr:row>
                    <xdr:rowOff>19050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3</xdr:col>
                    <xdr:colOff>679450</xdr:colOff>
                    <xdr:row>96</xdr:row>
                    <xdr:rowOff>171450</xdr:rowOff>
                  </from>
                  <to>
                    <xdr:col>4</xdr:col>
                    <xdr:colOff>247650</xdr:colOff>
                    <xdr:row>98</xdr:row>
                    <xdr:rowOff>19050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3</xdr:col>
                    <xdr:colOff>679450</xdr:colOff>
                    <xdr:row>101</xdr:row>
                    <xdr:rowOff>171450</xdr:rowOff>
                  </from>
                  <to>
                    <xdr:col>4</xdr:col>
                    <xdr:colOff>247650</xdr:colOff>
                    <xdr:row>103</xdr:row>
                    <xdr:rowOff>19050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3</xdr:col>
                    <xdr:colOff>679450</xdr:colOff>
                    <xdr:row>106</xdr:row>
                    <xdr:rowOff>171450</xdr:rowOff>
                  </from>
                  <to>
                    <xdr:col>4</xdr:col>
                    <xdr:colOff>247650</xdr:colOff>
                    <xdr:row>108</xdr:row>
                    <xdr:rowOff>19050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3</xdr:col>
                    <xdr:colOff>679450</xdr:colOff>
                    <xdr:row>99</xdr:row>
                    <xdr:rowOff>171450</xdr:rowOff>
                  </from>
                  <to>
                    <xdr:col>4</xdr:col>
                    <xdr:colOff>247650</xdr:colOff>
                    <xdr:row>101</xdr:row>
                    <xdr:rowOff>19050</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3</xdr:col>
                    <xdr:colOff>666750</xdr:colOff>
                    <xdr:row>113</xdr:row>
                    <xdr:rowOff>171450</xdr:rowOff>
                  </from>
                  <to>
                    <xdr:col>4</xdr:col>
                    <xdr:colOff>241300</xdr:colOff>
                    <xdr:row>115</xdr:row>
                    <xdr:rowOff>19050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3</xdr:col>
                    <xdr:colOff>666750</xdr:colOff>
                    <xdr:row>114</xdr:row>
                    <xdr:rowOff>165100</xdr:rowOff>
                  </from>
                  <to>
                    <xdr:col>4</xdr:col>
                    <xdr:colOff>241300</xdr:colOff>
                    <xdr:row>116</xdr:row>
                    <xdr:rowOff>12700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3</xdr:col>
                    <xdr:colOff>666750</xdr:colOff>
                    <xdr:row>112</xdr:row>
                    <xdr:rowOff>171450</xdr:rowOff>
                  </from>
                  <to>
                    <xdr:col>4</xdr:col>
                    <xdr:colOff>241300</xdr:colOff>
                    <xdr:row>114</xdr:row>
                    <xdr:rowOff>19050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3</xdr:col>
                    <xdr:colOff>679450</xdr:colOff>
                    <xdr:row>102</xdr:row>
                    <xdr:rowOff>171450</xdr:rowOff>
                  </from>
                  <to>
                    <xdr:col>4</xdr:col>
                    <xdr:colOff>247650</xdr:colOff>
                    <xdr:row>104</xdr:row>
                    <xdr:rowOff>19050</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4</xdr:col>
                    <xdr:colOff>203200</xdr:colOff>
                    <xdr:row>70</xdr:row>
                    <xdr:rowOff>171450</xdr:rowOff>
                  </from>
                  <to>
                    <xdr:col>5</xdr:col>
                    <xdr:colOff>0</xdr:colOff>
                    <xdr:row>72</xdr:row>
                    <xdr:rowOff>31750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4</xdr:col>
                    <xdr:colOff>203200</xdr:colOff>
                    <xdr:row>71</xdr:row>
                    <xdr:rowOff>171450</xdr:rowOff>
                  </from>
                  <to>
                    <xdr:col>5</xdr:col>
                    <xdr:colOff>12700</xdr:colOff>
                    <xdr:row>73</xdr:row>
                    <xdr:rowOff>19050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4</xdr:col>
                    <xdr:colOff>209550</xdr:colOff>
                    <xdr:row>72</xdr:row>
                    <xdr:rowOff>165100</xdr:rowOff>
                  </from>
                  <to>
                    <xdr:col>5</xdr:col>
                    <xdr:colOff>12700</xdr:colOff>
                    <xdr:row>74</xdr:row>
                    <xdr:rowOff>12700</xdr:rowOff>
                  </to>
                </anchor>
              </controlPr>
            </control>
          </mc:Choice>
        </mc:AlternateContent>
        <mc:AlternateContent xmlns:mc="http://schemas.openxmlformats.org/markup-compatibility/2006">
          <mc:Choice Requires="x14">
            <control shapeId="1078" r:id="rId23" name="Check Box 54">
              <controlPr defaultSize="0" autoFill="0" autoLine="0" autoPict="0">
                <anchor moveWithCells="1">
                  <from>
                    <xdr:col>4</xdr:col>
                    <xdr:colOff>203200</xdr:colOff>
                    <xdr:row>73</xdr:row>
                    <xdr:rowOff>171450</xdr:rowOff>
                  </from>
                  <to>
                    <xdr:col>5</xdr:col>
                    <xdr:colOff>0</xdr:colOff>
                    <xdr:row>75</xdr:row>
                    <xdr:rowOff>19050</xdr:rowOff>
                  </to>
                </anchor>
              </controlPr>
            </control>
          </mc:Choice>
        </mc:AlternateContent>
        <mc:AlternateContent xmlns:mc="http://schemas.openxmlformats.org/markup-compatibility/2006">
          <mc:Choice Requires="x14">
            <control shapeId="1079" r:id="rId24" name="Check Box 55">
              <controlPr defaultSize="0" autoFill="0" autoLine="0" autoPict="0">
                <anchor moveWithCells="1">
                  <from>
                    <xdr:col>3</xdr:col>
                    <xdr:colOff>679450</xdr:colOff>
                    <xdr:row>108</xdr:row>
                    <xdr:rowOff>171450</xdr:rowOff>
                  </from>
                  <to>
                    <xdr:col>4</xdr:col>
                    <xdr:colOff>247650</xdr:colOff>
                    <xdr:row>110</xdr:row>
                    <xdr:rowOff>31750</xdr:rowOff>
                  </to>
                </anchor>
              </controlPr>
            </control>
          </mc:Choice>
        </mc:AlternateContent>
        <mc:AlternateContent xmlns:mc="http://schemas.openxmlformats.org/markup-compatibility/2006">
          <mc:Choice Requires="x14">
            <control shapeId="1080" r:id="rId25" name="Check Box 56">
              <controlPr defaultSize="0" autoFill="0" autoLine="0" autoPict="0">
                <anchor moveWithCells="1">
                  <from>
                    <xdr:col>3</xdr:col>
                    <xdr:colOff>666750</xdr:colOff>
                    <xdr:row>111</xdr:row>
                    <xdr:rowOff>171450</xdr:rowOff>
                  </from>
                  <to>
                    <xdr:col>4</xdr:col>
                    <xdr:colOff>241300</xdr:colOff>
                    <xdr:row>113</xdr:row>
                    <xdr:rowOff>19050</xdr:rowOff>
                  </to>
                </anchor>
              </controlPr>
            </control>
          </mc:Choice>
        </mc:AlternateContent>
        <mc:AlternateContent xmlns:mc="http://schemas.openxmlformats.org/markup-compatibility/2006">
          <mc:Choice Requires="x14">
            <control shapeId="1081" r:id="rId26" name="Check Box 57">
              <controlPr defaultSize="0" autoFill="0" autoLine="0" autoPict="0">
                <anchor moveWithCells="1">
                  <from>
                    <xdr:col>3</xdr:col>
                    <xdr:colOff>679450</xdr:colOff>
                    <xdr:row>104</xdr:row>
                    <xdr:rowOff>171450</xdr:rowOff>
                  </from>
                  <to>
                    <xdr:col>4</xdr:col>
                    <xdr:colOff>241300</xdr:colOff>
                    <xdr:row>106</xdr:row>
                    <xdr:rowOff>31750</xdr:rowOff>
                  </to>
                </anchor>
              </controlPr>
            </control>
          </mc:Choice>
        </mc:AlternateContent>
        <mc:AlternateContent xmlns:mc="http://schemas.openxmlformats.org/markup-compatibility/2006">
          <mc:Choice Requires="x14">
            <control shapeId="1082" r:id="rId27" name="Check Box 58">
              <controlPr defaultSize="0" autoFill="0" autoLine="0" autoPict="0">
                <anchor moveWithCells="1">
                  <from>
                    <xdr:col>3</xdr:col>
                    <xdr:colOff>679450</xdr:colOff>
                    <xdr:row>109</xdr:row>
                    <xdr:rowOff>171450</xdr:rowOff>
                  </from>
                  <to>
                    <xdr:col>4</xdr:col>
                    <xdr:colOff>247650</xdr:colOff>
                    <xdr:row>111</xdr:row>
                    <xdr:rowOff>19050</xdr:rowOff>
                  </to>
                </anchor>
              </controlPr>
            </control>
          </mc:Choice>
        </mc:AlternateContent>
        <mc:AlternateContent xmlns:mc="http://schemas.openxmlformats.org/markup-compatibility/2006">
          <mc:Choice Requires="x14">
            <control shapeId="1084" r:id="rId28" name="Check Box 60">
              <controlPr defaultSize="0" autoFill="0" autoLine="0" autoPict="0">
                <anchor moveWithCells="1">
                  <from>
                    <xdr:col>3</xdr:col>
                    <xdr:colOff>679450</xdr:colOff>
                    <xdr:row>105</xdr:row>
                    <xdr:rowOff>165100</xdr:rowOff>
                  </from>
                  <to>
                    <xdr:col>4</xdr:col>
                    <xdr:colOff>247650</xdr:colOff>
                    <xdr:row>107</xdr:row>
                    <xdr:rowOff>12700</xdr:rowOff>
                  </to>
                </anchor>
              </controlPr>
            </control>
          </mc:Choice>
        </mc:AlternateContent>
        <mc:AlternateContent xmlns:mc="http://schemas.openxmlformats.org/markup-compatibility/2006">
          <mc:Choice Requires="x14">
            <control shapeId="1085" r:id="rId29" name="Check Box 61">
              <controlPr defaultSize="0" autoFill="0" autoLine="0" autoPict="0">
                <anchor moveWithCells="1">
                  <from>
                    <xdr:col>3</xdr:col>
                    <xdr:colOff>679450</xdr:colOff>
                    <xdr:row>100</xdr:row>
                    <xdr:rowOff>171450</xdr:rowOff>
                  </from>
                  <to>
                    <xdr:col>4</xdr:col>
                    <xdr:colOff>241300</xdr:colOff>
                    <xdr:row>102</xdr:row>
                    <xdr:rowOff>19050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666750</xdr:colOff>
                    <xdr:row>91</xdr:row>
                    <xdr:rowOff>165100</xdr:rowOff>
                  </from>
                  <to>
                    <xdr:col>4</xdr:col>
                    <xdr:colOff>241300</xdr:colOff>
                    <xdr:row>93</xdr:row>
                    <xdr:rowOff>12700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666750</xdr:colOff>
                    <xdr:row>94</xdr:row>
                    <xdr:rowOff>171450</xdr:rowOff>
                  </from>
                  <to>
                    <xdr:col>4</xdr:col>
                    <xdr:colOff>241300</xdr:colOff>
                    <xdr:row>96</xdr:row>
                    <xdr:rowOff>19050</xdr:rowOff>
                  </to>
                </anchor>
              </controlPr>
            </control>
          </mc:Choice>
        </mc:AlternateContent>
        <mc:AlternateContent xmlns:mc="http://schemas.openxmlformats.org/markup-compatibility/2006">
          <mc:Choice Requires="x14">
            <control shapeId="1093" r:id="rId32" name="Check Box 69">
              <controlPr defaultSize="0" autoFill="0" autoLine="0" autoPict="0">
                <anchor moveWithCells="1">
                  <from>
                    <xdr:col>3</xdr:col>
                    <xdr:colOff>679450</xdr:colOff>
                    <xdr:row>97</xdr:row>
                    <xdr:rowOff>171450</xdr:rowOff>
                  </from>
                  <to>
                    <xdr:col>4</xdr:col>
                    <xdr:colOff>241300</xdr:colOff>
                    <xdr:row>99</xdr:row>
                    <xdr:rowOff>19050</xdr:rowOff>
                  </to>
                </anchor>
              </controlPr>
            </control>
          </mc:Choice>
        </mc:AlternateContent>
        <mc:AlternateContent xmlns:mc="http://schemas.openxmlformats.org/markup-compatibility/2006">
          <mc:Choice Requires="x14">
            <control shapeId="1094" r:id="rId33" name="Check Box 70">
              <controlPr defaultSize="0" autoFill="0" autoLine="0" autoPict="0">
                <anchor moveWithCells="1">
                  <from>
                    <xdr:col>3</xdr:col>
                    <xdr:colOff>679450</xdr:colOff>
                    <xdr:row>103</xdr:row>
                    <xdr:rowOff>171450</xdr:rowOff>
                  </from>
                  <to>
                    <xdr:col>4</xdr:col>
                    <xdr:colOff>241300</xdr:colOff>
                    <xdr:row>105</xdr:row>
                    <xdr:rowOff>19050</xdr:rowOff>
                  </to>
                </anchor>
              </controlPr>
            </control>
          </mc:Choice>
        </mc:AlternateContent>
        <mc:AlternateContent xmlns:mc="http://schemas.openxmlformats.org/markup-compatibility/2006">
          <mc:Choice Requires="x14">
            <control shapeId="1095" r:id="rId34" name="Check Box 71">
              <controlPr defaultSize="0" autoFill="0" autoLine="0" autoPict="0">
                <anchor moveWithCells="1">
                  <from>
                    <xdr:col>3</xdr:col>
                    <xdr:colOff>679450</xdr:colOff>
                    <xdr:row>107</xdr:row>
                    <xdr:rowOff>171450</xdr:rowOff>
                  </from>
                  <to>
                    <xdr:col>4</xdr:col>
                    <xdr:colOff>247650</xdr:colOff>
                    <xdr:row>109</xdr:row>
                    <xdr:rowOff>19050</xdr:rowOff>
                  </to>
                </anchor>
              </controlPr>
            </control>
          </mc:Choice>
        </mc:AlternateContent>
        <mc:AlternateContent xmlns:mc="http://schemas.openxmlformats.org/markup-compatibility/2006">
          <mc:Choice Requires="x14">
            <control shapeId="1096" r:id="rId35" name="Check Box 72">
              <controlPr defaultSize="0" autoFill="0" autoLine="0" autoPict="0">
                <anchor moveWithCells="1">
                  <from>
                    <xdr:col>3</xdr:col>
                    <xdr:colOff>666750</xdr:colOff>
                    <xdr:row>88</xdr:row>
                    <xdr:rowOff>165100</xdr:rowOff>
                  </from>
                  <to>
                    <xdr:col>4</xdr:col>
                    <xdr:colOff>241300</xdr:colOff>
                    <xdr:row>90</xdr:row>
                    <xdr:rowOff>12700</xdr:rowOff>
                  </to>
                </anchor>
              </controlPr>
            </control>
          </mc:Choice>
        </mc:AlternateContent>
        <mc:AlternateContent xmlns:mc="http://schemas.openxmlformats.org/markup-compatibility/2006">
          <mc:Choice Requires="x14">
            <control shapeId="1097" r:id="rId36" name="Check Box 73">
              <controlPr defaultSize="0" autoFill="0" autoLine="0" autoPict="0">
                <anchor moveWithCells="1">
                  <from>
                    <xdr:col>3</xdr:col>
                    <xdr:colOff>666750</xdr:colOff>
                    <xdr:row>89</xdr:row>
                    <xdr:rowOff>171450</xdr:rowOff>
                  </from>
                  <to>
                    <xdr:col>4</xdr:col>
                    <xdr:colOff>241300</xdr:colOff>
                    <xdr:row>91</xdr:row>
                    <xdr:rowOff>19050</xdr:rowOff>
                  </to>
                </anchor>
              </controlPr>
            </control>
          </mc:Choice>
        </mc:AlternateContent>
        <mc:AlternateContent xmlns:mc="http://schemas.openxmlformats.org/markup-compatibility/2006">
          <mc:Choice Requires="x14">
            <control shapeId="1098" r:id="rId37" name="Check Box 74">
              <controlPr defaultSize="0" autoFill="0" autoLine="0" autoPict="0">
                <anchor moveWithCells="1">
                  <from>
                    <xdr:col>3</xdr:col>
                    <xdr:colOff>679450</xdr:colOff>
                    <xdr:row>98</xdr:row>
                    <xdr:rowOff>171450</xdr:rowOff>
                  </from>
                  <to>
                    <xdr:col>4</xdr:col>
                    <xdr:colOff>247650</xdr:colOff>
                    <xdr:row>100</xdr:row>
                    <xdr:rowOff>19050</xdr:rowOff>
                  </to>
                </anchor>
              </controlPr>
            </control>
          </mc:Choice>
        </mc:AlternateContent>
        <mc:AlternateContent xmlns:mc="http://schemas.openxmlformats.org/markup-compatibility/2006">
          <mc:Choice Requires="x14">
            <control shapeId="1101" r:id="rId38" name="Check Box 77">
              <controlPr defaultSize="0" autoFill="0" autoLine="0" autoPict="0">
                <anchor moveWithCells="1">
                  <from>
                    <xdr:col>4</xdr:col>
                    <xdr:colOff>203200</xdr:colOff>
                    <xdr:row>76</xdr:row>
                    <xdr:rowOff>171450</xdr:rowOff>
                  </from>
                  <to>
                    <xdr:col>5</xdr:col>
                    <xdr:colOff>0</xdr:colOff>
                    <xdr:row>78</xdr:row>
                    <xdr:rowOff>19050</xdr:rowOff>
                  </to>
                </anchor>
              </controlPr>
            </control>
          </mc:Choice>
        </mc:AlternateContent>
        <mc:AlternateContent xmlns:mc="http://schemas.openxmlformats.org/markup-compatibility/2006">
          <mc:Choice Requires="x14">
            <control shapeId="1102" r:id="rId39" name="Check Box 78">
              <controlPr defaultSize="0" autoFill="0" autoLine="0" autoPict="0">
                <anchor moveWithCells="1">
                  <from>
                    <xdr:col>4</xdr:col>
                    <xdr:colOff>203200</xdr:colOff>
                    <xdr:row>77</xdr:row>
                    <xdr:rowOff>171450</xdr:rowOff>
                  </from>
                  <to>
                    <xdr:col>5</xdr:col>
                    <xdr:colOff>0</xdr:colOff>
                    <xdr:row>79</xdr:row>
                    <xdr:rowOff>19050</xdr:rowOff>
                  </to>
                </anchor>
              </controlPr>
            </control>
          </mc:Choice>
        </mc:AlternateContent>
        <mc:AlternateContent xmlns:mc="http://schemas.openxmlformats.org/markup-compatibility/2006">
          <mc:Choice Requires="x14">
            <control shapeId="1103" r:id="rId40" name="Check Box 79">
              <controlPr defaultSize="0" autoFill="0" autoLine="0" autoPict="0">
                <anchor moveWithCells="1">
                  <from>
                    <xdr:col>4</xdr:col>
                    <xdr:colOff>203200</xdr:colOff>
                    <xdr:row>78</xdr:row>
                    <xdr:rowOff>184150</xdr:rowOff>
                  </from>
                  <to>
                    <xdr:col>5</xdr:col>
                    <xdr:colOff>0</xdr:colOff>
                    <xdr:row>80</xdr:row>
                    <xdr:rowOff>31750</xdr:rowOff>
                  </to>
                </anchor>
              </controlPr>
            </control>
          </mc:Choice>
        </mc:AlternateContent>
        <mc:AlternateContent xmlns:mc="http://schemas.openxmlformats.org/markup-compatibility/2006">
          <mc:Choice Requires="x14">
            <control shapeId="1104" r:id="rId41" name="Check Box 80">
              <controlPr defaultSize="0" autoFill="0" autoLine="0" autoPict="0">
                <anchor moveWithCells="1">
                  <from>
                    <xdr:col>3</xdr:col>
                    <xdr:colOff>660400</xdr:colOff>
                    <xdr:row>85</xdr:row>
                    <xdr:rowOff>165100</xdr:rowOff>
                  </from>
                  <to>
                    <xdr:col>4</xdr:col>
                    <xdr:colOff>241300</xdr:colOff>
                    <xdr:row>87</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I26"/>
  <sheetViews>
    <sheetView workbookViewId="0">
      <selection activeCell="L64" sqref="L64"/>
    </sheetView>
  </sheetViews>
  <sheetFormatPr baseColWidth="10" defaultRowHeight="14.5" x14ac:dyDescent="0.35"/>
  <cols>
    <col min="1" max="1" width="2.54296875" customWidth="1"/>
    <col min="2" max="2" width="28.1796875" customWidth="1"/>
    <col min="9" max="9" width="14" customWidth="1"/>
  </cols>
  <sheetData>
    <row r="1" spans="1:9" ht="26" x14ac:dyDescent="0.6">
      <c r="A1" s="28"/>
      <c r="B1" s="29" t="s">
        <v>74</v>
      </c>
      <c r="C1" s="28"/>
      <c r="D1" s="28"/>
      <c r="E1" s="28"/>
      <c r="F1" s="28"/>
      <c r="G1" s="28"/>
      <c r="H1" s="28"/>
      <c r="I1" s="28"/>
    </row>
    <row r="2" spans="1:9" ht="15" customHeight="1" x14ac:dyDescent="0.6">
      <c r="A2" s="28"/>
      <c r="B2" s="29"/>
      <c r="C2" s="28"/>
      <c r="D2" s="28"/>
      <c r="E2" s="28"/>
      <c r="F2" s="28"/>
      <c r="G2" s="28"/>
      <c r="H2" s="28"/>
      <c r="I2" s="28"/>
    </row>
    <row r="3" spans="1:9" x14ac:dyDescent="0.35">
      <c r="A3" s="28"/>
      <c r="B3" s="30" t="s">
        <v>60</v>
      </c>
      <c r="C3" s="28"/>
      <c r="D3" s="28"/>
      <c r="E3" s="28"/>
      <c r="F3" s="28"/>
      <c r="G3" s="28"/>
      <c r="H3" s="28"/>
      <c r="I3" s="28"/>
    </row>
    <row r="4" spans="1:9" x14ac:dyDescent="0.35">
      <c r="A4" s="28"/>
      <c r="B4" s="28" t="s">
        <v>135</v>
      </c>
      <c r="C4" s="28"/>
      <c r="D4" s="28"/>
      <c r="E4" s="28"/>
      <c r="F4" s="28"/>
      <c r="G4" s="28"/>
      <c r="H4" s="28"/>
      <c r="I4" s="28"/>
    </row>
    <row r="5" spans="1:9" x14ac:dyDescent="0.35">
      <c r="A5" s="28"/>
      <c r="B5" s="28"/>
      <c r="C5" s="28"/>
      <c r="D5" s="28"/>
      <c r="E5" s="28"/>
      <c r="F5" s="28"/>
      <c r="G5" s="28"/>
      <c r="H5" s="28"/>
      <c r="I5" s="28"/>
    </row>
    <row r="6" spans="1:9" x14ac:dyDescent="0.35">
      <c r="A6" s="28"/>
      <c r="B6" s="31" t="s">
        <v>1</v>
      </c>
      <c r="C6" s="32"/>
      <c r="D6" s="108">
        <f>Strukturdaten!H60/100</f>
        <v>0</v>
      </c>
      <c r="E6" s="28"/>
      <c r="F6" s="28"/>
      <c r="G6" s="28"/>
      <c r="H6" s="28"/>
      <c r="I6" s="28"/>
    </row>
    <row r="7" spans="1:9" ht="15" customHeight="1" x14ac:dyDescent="0.35">
      <c r="A7" s="28"/>
      <c r="B7" s="33" t="s">
        <v>81</v>
      </c>
      <c r="C7" s="34"/>
      <c r="D7" s="35"/>
      <c r="E7" s="28"/>
      <c r="F7" s="28"/>
      <c r="G7" s="28"/>
      <c r="H7" s="28"/>
      <c r="I7" s="28"/>
    </row>
    <row r="8" spans="1:9" x14ac:dyDescent="0.35">
      <c r="A8" s="28"/>
      <c r="B8" s="31" t="s">
        <v>2</v>
      </c>
      <c r="C8" s="32"/>
      <c r="D8" s="108">
        <f>Strukturdaten!I60/200</f>
        <v>0</v>
      </c>
      <c r="E8" s="28"/>
      <c r="F8" s="28"/>
      <c r="G8" s="28"/>
      <c r="H8" s="28"/>
      <c r="I8" s="28"/>
    </row>
    <row r="9" spans="1:9" x14ac:dyDescent="0.35">
      <c r="A9" s="28"/>
      <c r="B9" s="33" t="s">
        <v>82</v>
      </c>
      <c r="C9" s="34"/>
      <c r="D9" s="35"/>
      <c r="E9" s="28"/>
      <c r="F9" s="28"/>
      <c r="G9" s="28"/>
      <c r="H9" s="28"/>
      <c r="I9" s="28"/>
    </row>
    <row r="10" spans="1:9" x14ac:dyDescent="0.35">
      <c r="A10" s="28"/>
      <c r="B10" s="31" t="s">
        <v>3</v>
      </c>
      <c r="C10" s="32"/>
      <c r="D10" s="108">
        <f>Strukturdaten!J60/500</f>
        <v>0</v>
      </c>
      <c r="E10" s="28"/>
      <c r="F10" s="28"/>
      <c r="G10" s="28"/>
      <c r="H10" s="28"/>
      <c r="I10" s="28"/>
    </row>
    <row r="11" spans="1:9" x14ac:dyDescent="0.35">
      <c r="A11" s="28"/>
      <c r="B11" s="33" t="s">
        <v>83</v>
      </c>
      <c r="C11" s="34"/>
      <c r="D11" s="35"/>
      <c r="E11" s="28"/>
      <c r="F11" s="28"/>
      <c r="G11" s="28"/>
      <c r="H11" s="28"/>
      <c r="I11" s="28"/>
    </row>
    <row r="12" spans="1:9" x14ac:dyDescent="0.35">
      <c r="A12" s="28"/>
      <c r="B12" s="28"/>
      <c r="C12" s="28"/>
      <c r="D12" s="28"/>
      <c r="E12" s="28"/>
      <c r="F12" s="28"/>
      <c r="G12" s="28"/>
      <c r="H12" s="28"/>
      <c r="I12" s="28"/>
    </row>
    <row r="13" spans="1:9" x14ac:dyDescent="0.35">
      <c r="A13" s="28"/>
      <c r="B13" s="30" t="s">
        <v>85</v>
      </c>
      <c r="C13" s="28"/>
      <c r="D13" s="28"/>
      <c r="E13" s="28"/>
      <c r="F13" s="28"/>
      <c r="G13" s="28"/>
      <c r="H13" s="28"/>
      <c r="I13" s="28"/>
    </row>
    <row r="14" spans="1:9" x14ac:dyDescent="0.35">
      <c r="A14" s="28"/>
      <c r="B14" s="36" t="s">
        <v>84</v>
      </c>
      <c r="C14" s="28"/>
      <c r="D14" s="28"/>
      <c r="E14" s="28"/>
      <c r="F14" s="28"/>
      <c r="G14" s="28"/>
      <c r="H14" s="28"/>
      <c r="I14" s="28"/>
    </row>
    <row r="15" spans="1:9" x14ac:dyDescent="0.35">
      <c r="A15" s="28"/>
      <c r="B15" s="28"/>
      <c r="C15" s="28"/>
      <c r="D15" s="28"/>
      <c r="E15" s="28"/>
      <c r="F15" s="28"/>
      <c r="G15" s="28"/>
      <c r="H15" s="28"/>
      <c r="I15" s="28"/>
    </row>
    <row r="16" spans="1:9" x14ac:dyDescent="0.35">
      <c r="A16" s="28"/>
      <c r="B16" s="37" t="s">
        <v>86</v>
      </c>
      <c r="C16" s="38"/>
      <c r="D16" s="39"/>
      <c r="E16" s="28"/>
      <c r="F16" s="28"/>
      <c r="G16" s="28"/>
      <c r="H16" s="28"/>
      <c r="I16" s="28"/>
    </row>
    <row r="17" spans="1:9" x14ac:dyDescent="0.35">
      <c r="A17" s="28"/>
      <c r="B17" s="40" t="s">
        <v>93</v>
      </c>
      <c r="C17" s="112">
        <f>Hilfsrechnungen!D48</f>
        <v>0</v>
      </c>
      <c r="D17" s="110">
        <f>C17*0.04</f>
        <v>0</v>
      </c>
      <c r="E17" s="28"/>
      <c r="F17" s="28"/>
      <c r="G17" s="28"/>
      <c r="H17" s="28"/>
      <c r="I17" s="28"/>
    </row>
    <row r="18" spans="1:9" x14ac:dyDescent="0.35">
      <c r="A18" s="28"/>
      <c r="B18" s="42"/>
      <c r="C18" s="43"/>
      <c r="D18" s="28"/>
      <c r="E18" s="28"/>
      <c r="F18" s="28"/>
      <c r="G18" s="28"/>
      <c r="H18" s="28"/>
      <c r="I18" s="28"/>
    </row>
    <row r="19" spans="1:9" x14ac:dyDescent="0.35">
      <c r="A19" s="28"/>
      <c r="B19" s="44" t="s">
        <v>89</v>
      </c>
      <c r="C19" s="28"/>
      <c r="D19" s="28"/>
      <c r="E19" s="28"/>
      <c r="F19" s="28"/>
      <c r="G19" s="28"/>
      <c r="H19" s="28"/>
      <c r="I19" s="28"/>
    </row>
    <row r="20" spans="1:9" x14ac:dyDescent="0.35">
      <c r="A20" s="28"/>
      <c r="B20" s="45" t="s">
        <v>99</v>
      </c>
      <c r="C20" s="28"/>
      <c r="D20" s="28"/>
      <c r="E20" s="28"/>
      <c r="F20" s="28"/>
      <c r="G20" s="28"/>
      <c r="H20" s="28"/>
      <c r="I20" s="28"/>
    </row>
    <row r="21" spans="1:9" x14ac:dyDescent="0.35">
      <c r="A21" s="28"/>
      <c r="B21" s="46" t="s">
        <v>94</v>
      </c>
      <c r="C21" s="47"/>
      <c r="D21" s="108">
        <f>Strukturdaten!H132</f>
        <v>0</v>
      </c>
      <c r="E21" s="28"/>
      <c r="F21" s="28"/>
      <c r="G21" s="28"/>
      <c r="H21" s="28"/>
      <c r="I21" s="28"/>
    </row>
    <row r="22" spans="1:9" x14ac:dyDescent="0.35">
      <c r="A22" s="28"/>
      <c r="B22" s="41"/>
      <c r="C22" s="48"/>
      <c r="D22" s="35"/>
      <c r="E22" s="28"/>
      <c r="F22" s="28"/>
      <c r="G22" s="28"/>
      <c r="H22" s="28"/>
      <c r="I22" s="28"/>
    </row>
    <row r="23" spans="1:9" x14ac:dyDescent="0.35">
      <c r="A23" s="28"/>
      <c r="B23" s="28"/>
      <c r="C23" s="28"/>
      <c r="D23" s="28"/>
      <c r="E23" s="28"/>
      <c r="F23" s="28"/>
      <c r="G23" s="28"/>
      <c r="H23" s="28"/>
      <c r="I23" s="28"/>
    </row>
    <row r="24" spans="1:9" ht="26.5" thickBot="1" x14ac:dyDescent="0.65">
      <c r="A24" s="28"/>
      <c r="B24" s="49" t="s">
        <v>98</v>
      </c>
      <c r="C24" s="50"/>
      <c r="D24" s="111">
        <f>SUM(D6:D22)</f>
        <v>0</v>
      </c>
      <c r="E24" s="28"/>
      <c r="F24" s="28"/>
      <c r="G24" s="28"/>
      <c r="H24" s="28"/>
      <c r="I24" s="28"/>
    </row>
    <row r="25" spans="1:9" x14ac:dyDescent="0.35">
      <c r="A25" s="28"/>
      <c r="B25" s="28" t="s">
        <v>128</v>
      </c>
      <c r="C25" s="28"/>
      <c r="D25" s="28"/>
      <c r="E25" s="28"/>
      <c r="F25" s="28"/>
      <c r="G25" s="28"/>
      <c r="H25" s="28"/>
      <c r="I25" s="28"/>
    </row>
    <row r="26" spans="1:9" x14ac:dyDescent="0.35">
      <c r="A26" s="28"/>
      <c r="B26" s="28" t="s">
        <v>129</v>
      </c>
      <c r="C26" s="28"/>
      <c r="D26" s="28"/>
      <c r="E26" s="28"/>
      <c r="F26" s="28"/>
      <c r="G26" s="28"/>
      <c r="H26" s="28"/>
      <c r="I26" s="28"/>
    </row>
  </sheetData>
  <sheetProtection sheet="1" objects="1" scenarios="1" selectLockedCells="1"/>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I31"/>
  <sheetViews>
    <sheetView topLeftCell="A10" workbookViewId="0">
      <selection activeCell="L64" sqref="L64"/>
    </sheetView>
  </sheetViews>
  <sheetFormatPr baseColWidth="10" defaultRowHeight="14.5" x14ac:dyDescent="0.35"/>
  <cols>
    <col min="1" max="1" width="2.54296875" customWidth="1"/>
    <col min="2" max="2" width="28.7265625" customWidth="1"/>
    <col min="9" max="9" width="14" customWidth="1"/>
  </cols>
  <sheetData>
    <row r="1" spans="1:9" ht="26" x14ac:dyDescent="0.6">
      <c r="A1" s="130"/>
      <c r="B1" s="131" t="s">
        <v>75</v>
      </c>
      <c r="C1" s="130"/>
      <c r="D1" s="130"/>
      <c r="E1" s="130"/>
      <c r="F1" s="130"/>
      <c r="G1" s="130"/>
      <c r="H1" s="130"/>
      <c r="I1" s="130"/>
    </row>
    <row r="2" spans="1:9" x14ac:dyDescent="0.35">
      <c r="A2" s="130"/>
      <c r="B2" s="132" t="s">
        <v>60</v>
      </c>
      <c r="C2" s="130"/>
      <c r="D2" s="130"/>
      <c r="E2" s="130"/>
      <c r="F2" s="130"/>
      <c r="G2" s="130"/>
      <c r="H2" s="130"/>
      <c r="I2" s="130"/>
    </row>
    <row r="3" spans="1:9" x14ac:dyDescent="0.35">
      <c r="A3" s="130"/>
      <c r="B3" s="130" t="s">
        <v>108</v>
      </c>
      <c r="C3" s="130"/>
      <c r="D3" s="130"/>
      <c r="E3" s="130"/>
      <c r="F3" s="130"/>
      <c r="G3" s="130"/>
      <c r="H3" s="130"/>
      <c r="I3" s="130"/>
    </row>
    <row r="4" spans="1:9" x14ac:dyDescent="0.35">
      <c r="A4" s="130"/>
      <c r="B4" s="133" t="s">
        <v>1</v>
      </c>
      <c r="C4" s="134"/>
      <c r="D4" s="108">
        <f>Strukturdaten!H60/1000</f>
        <v>0</v>
      </c>
      <c r="E4" s="130"/>
      <c r="F4" s="130"/>
      <c r="G4" s="130"/>
      <c r="H4" s="130"/>
      <c r="I4" s="130"/>
    </row>
    <row r="5" spans="1:9" ht="15" customHeight="1" x14ac:dyDescent="0.35">
      <c r="A5" s="130"/>
      <c r="B5" s="135" t="s">
        <v>104</v>
      </c>
      <c r="C5" s="136"/>
      <c r="D5" s="137"/>
      <c r="E5" s="130"/>
      <c r="F5" s="130"/>
      <c r="G5" s="130"/>
      <c r="H5" s="130"/>
      <c r="I5" s="130"/>
    </row>
    <row r="6" spans="1:9" x14ac:dyDescent="0.35">
      <c r="A6" s="130"/>
      <c r="B6" s="133" t="s">
        <v>2</v>
      </c>
      <c r="C6" s="134"/>
      <c r="D6" s="108">
        <f>Strukturdaten!I60/2000</f>
        <v>0</v>
      </c>
      <c r="E6" s="130"/>
      <c r="F6" s="130"/>
      <c r="G6" s="130"/>
      <c r="H6" s="130"/>
      <c r="I6" s="130"/>
    </row>
    <row r="7" spans="1:9" x14ac:dyDescent="0.35">
      <c r="A7" s="130"/>
      <c r="B7" s="135" t="s">
        <v>105</v>
      </c>
      <c r="C7" s="136"/>
      <c r="D7" s="137"/>
      <c r="E7" s="130"/>
      <c r="F7" s="130"/>
      <c r="G7" s="130"/>
      <c r="H7" s="130"/>
      <c r="I7" s="130"/>
    </row>
    <row r="8" spans="1:9" x14ac:dyDescent="0.35">
      <c r="A8" s="130"/>
      <c r="B8" s="133" t="s">
        <v>3</v>
      </c>
      <c r="C8" s="134"/>
      <c r="D8" s="109">
        <f>Strukturdaten!J60/5000</f>
        <v>0</v>
      </c>
      <c r="E8" s="130"/>
      <c r="F8" s="130"/>
      <c r="G8" s="130"/>
      <c r="H8" s="130"/>
      <c r="I8" s="130"/>
    </row>
    <row r="9" spans="1:9" x14ac:dyDescent="0.35">
      <c r="A9" s="130"/>
      <c r="B9" s="135" t="s">
        <v>106</v>
      </c>
      <c r="C9" s="136"/>
      <c r="D9" s="137"/>
      <c r="E9" s="130"/>
      <c r="F9" s="130"/>
      <c r="G9" s="130"/>
      <c r="H9" s="130"/>
      <c r="I9" s="130"/>
    </row>
    <row r="10" spans="1:9" x14ac:dyDescent="0.35">
      <c r="A10" s="130"/>
      <c r="B10" s="133" t="s">
        <v>95</v>
      </c>
      <c r="C10" s="138"/>
      <c r="D10" s="108">
        <f>Strukturdaten!F63*0.01</f>
        <v>0</v>
      </c>
      <c r="E10" s="130"/>
      <c r="F10" s="130"/>
      <c r="G10" s="130"/>
      <c r="H10" s="130"/>
      <c r="I10" s="130"/>
    </row>
    <row r="11" spans="1:9" x14ac:dyDescent="0.35">
      <c r="A11" s="130"/>
      <c r="B11" s="135" t="s">
        <v>96</v>
      </c>
      <c r="C11" s="139"/>
      <c r="D11" s="137"/>
      <c r="E11" s="130"/>
      <c r="F11" s="130"/>
      <c r="G11" s="130"/>
      <c r="H11" s="130"/>
      <c r="I11" s="130"/>
    </row>
    <row r="12" spans="1:9" x14ac:dyDescent="0.35">
      <c r="A12" s="130"/>
      <c r="B12" s="130"/>
      <c r="C12" s="130"/>
      <c r="D12" s="130"/>
      <c r="E12" s="130"/>
      <c r="F12" s="130"/>
      <c r="G12" s="130"/>
      <c r="H12" s="130"/>
      <c r="I12" s="130"/>
    </row>
    <row r="13" spans="1:9" x14ac:dyDescent="0.35">
      <c r="A13" s="130"/>
      <c r="B13" s="132" t="s">
        <v>85</v>
      </c>
      <c r="C13" s="130"/>
      <c r="D13" s="130"/>
      <c r="E13" s="130"/>
      <c r="F13" s="130"/>
      <c r="G13" s="130"/>
      <c r="H13" s="130"/>
      <c r="I13" s="130"/>
    </row>
    <row r="14" spans="1:9" x14ac:dyDescent="0.35">
      <c r="A14" s="130"/>
      <c r="B14" s="140" t="s">
        <v>107</v>
      </c>
      <c r="C14" s="130"/>
      <c r="D14" s="130"/>
      <c r="E14" s="130"/>
      <c r="F14" s="130"/>
      <c r="G14" s="130"/>
      <c r="H14" s="130"/>
      <c r="I14" s="130"/>
    </row>
    <row r="15" spans="1:9" x14ac:dyDescent="0.35">
      <c r="A15" s="130"/>
      <c r="B15" s="141" t="s">
        <v>86</v>
      </c>
      <c r="C15" s="142"/>
      <c r="D15" s="143"/>
      <c r="E15" s="130"/>
      <c r="F15" s="130"/>
      <c r="G15" s="130"/>
      <c r="H15" s="130"/>
      <c r="I15" s="130"/>
    </row>
    <row r="16" spans="1:9" x14ac:dyDescent="0.35">
      <c r="A16" s="130"/>
      <c r="B16" s="144" t="s">
        <v>93</v>
      </c>
      <c r="C16" s="112">
        <f>Hilfsrechnungen!E48</f>
        <v>0</v>
      </c>
      <c r="D16" s="110">
        <f>C16*0.01</f>
        <v>0</v>
      </c>
      <c r="E16" s="130"/>
      <c r="F16" s="130"/>
      <c r="G16" s="130"/>
      <c r="H16" s="130"/>
      <c r="I16" s="130"/>
    </row>
    <row r="17" spans="1:9" x14ac:dyDescent="0.35">
      <c r="A17" s="130"/>
      <c r="B17" s="145"/>
      <c r="C17" s="146"/>
      <c r="D17" s="130"/>
      <c r="E17" s="130"/>
      <c r="F17" s="130"/>
      <c r="G17" s="130"/>
      <c r="H17" s="130"/>
      <c r="I17" s="130"/>
    </row>
    <row r="18" spans="1:9" x14ac:dyDescent="0.35">
      <c r="A18" s="130"/>
      <c r="B18" s="147" t="s">
        <v>89</v>
      </c>
      <c r="C18" s="130"/>
      <c r="D18" s="130"/>
      <c r="E18" s="130"/>
      <c r="F18" s="130"/>
      <c r="G18" s="130"/>
      <c r="H18" s="130"/>
      <c r="I18" s="130"/>
    </row>
    <row r="19" spans="1:9" x14ac:dyDescent="0.35">
      <c r="A19" s="130"/>
      <c r="B19" s="148" t="s">
        <v>99</v>
      </c>
      <c r="C19" s="130"/>
      <c r="D19" s="130"/>
      <c r="E19" s="130"/>
      <c r="F19" s="130"/>
      <c r="G19" s="130"/>
      <c r="H19" s="130"/>
      <c r="I19" s="130"/>
    </row>
    <row r="20" spans="1:9" x14ac:dyDescent="0.35">
      <c r="A20" s="130"/>
      <c r="B20" s="149" t="s">
        <v>94</v>
      </c>
      <c r="C20" s="138"/>
      <c r="D20" s="108">
        <f>Strukturdaten!I134</f>
        <v>0</v>
      </c>
      <c r="E20" s="130"/>
      <c r="F20" s="130"/>
      <c r="G20" s="130"/>
      <c r="H20" s="130"/>
      <c r="I20" s="130"/>
    </row>
    <row r="21" spans="1:9" x14ac:dyDescent="0.35">
      <c r="A21" s="130"/>
      <c r="B21" s="150"/>
      <c r="C21" s="139"/>
      <c r="D21" s="137"/>
      <c r="E21" s="130"/>
      <c r="F21" s="130"/>
      <c r="G21" s="130"/>
      <c r="H21" s="130"/>
      <c r="I21" s="130"/>
    </row>
    <row r="22" spans="1:9" x14ac:dyDescent="0.35">
      <c r="A22" s="130"/>
      <c r="B22" s="151"/>
      <c r="C22" s="151"/>
      <c r="D22" s="151"/>
      <c r="E22" s="130"/>
      <c r="F22" s="130"/>
      <c r="G22" s="130"/>
      <c r="H22" s="130"/>
      <c r="I22" s="130"/>
    </row>
    <row r="23" spans="1:9" x14ac:dyDescent="0.35">
      <c r="A23" s="130"/>
      <c r="B23" s="147" t="s">
        <v>132</v>
      </c>
      <c r="C23" s="151"/>
      <c r="D23" s="151"/>
      <c r="E23" s="130"/>
      <c r="F23" s="130"/>
      <c r="G23" s="130"/>
      <c r="H23" s="130"/>
      <c r="I23" s="130"/>
    </row>
    <row r="24" spans="1:9" x14ac:dyDescent="0.35">
      <c r="A24" s="130"/>
      <c r="B24" s="130" t="s">
        <v>79</v>
      </c>
      <c r="C24" s="151"/>
      <c r="D24" s="151"/>
      <c r="E24" s="130"/>
      <c r="F24" s="130"/>
      <c r="G24" s="130"/>
      <c r="H24" s="130"/>
      <c r="I24" s="130"/>
    </row>
    <row r="25" spans="1:9" x14ac:dyDescent="0.35">
      <c r="A25" s="130"/>
      <c r="B25" s="130" t="s">
        <v>80</v>
      </c>
      <c r="C25" s="151"/>
      <c r="D25" s="151"/>
      <c r="E25" s="130"/>
      <c r="F25" s="130"/>
      <c r="G25" s="130"/>
      <c r="H25" s="130"/>
      <c r="I25" s="130"/>
    </row>
    <row r="26" spans="1:9" x14ac:dyDescent="0.35">
      <c r="A26" s="130"/>
      <c r="B26" s="149" t="s">
        <v>133</v>
      </c>
      <c r="C26" s="138"/>
      <c r="D26" s="129">
        <f>Hilfsrechnungen!A53</f>
        <v>0</v>
      </c>
      <c r="E26" s="130"/>
      <c r="F26" s="130"/>
      <c r="G26" s="130"/>
      <c r="H26" s="130"/>
      <c r="I26" s="130"/>
    </row>
    <row r="27" spans="1:9" x14ac:dyDescent="0.35">
      <c r="A27" s="130"/>
      <c r="B27" s="150"/>
      <c r="C27" s="139"/>
      <c r="D27" s="137"/>
      <c r="E27" s="130"/>
      <c r="F27" s="130"/>
      <c r="G27" s="130"/>
      <c r="H27" s="130"/>
      <c r="I27" s="130"/>
    </row>
    <row r="28" spans="1:9" x14ac:dyDescent="0.35">
      <c r="A28" s="130"/>
      <c r="B28" s="130"/>
      <c r="C28" s="130"/>
      <c r="D28" s="130"/>
      <c r="E28" s="130"/>
      <c r="F28" s="130"/>
      <c r="G28" s="130"/>
      <c r="H28" s="130"/>
      <c r="I28" s="130"/>
    </row>
    <row r="29" spans="1:9" ht="26.5" thickBot="1" x14ac:dyDescent="0.65">
      <c r="A29" s="130"/>
      <c r="B29" s="152" t="s">
        <v>100</v>
      </c>
      <c r="C29" s="153"/>
      <c r="D29" s="111">
        <f>SUM(D4:D27)</f>
        <v>0</v>
      </c>
      <c r="E29" s="130"/>
      <c r="F29" s="130"/>
      <c r="G29" s="130"/>
      <c r="H29" s="130"/>
      <c r="I29" s="130"/>
    </row>
    <row r="30" spans="1:9" x14ac:dyDescent="0.35">
      <c r="A30" s="130"/>
      <c r="B30" s="130" t="s">
        <v>128</v>
      </c>
      <c r="C30" s="130"/>
      <c r="D30" s="130"/>
      <c r="E30" s="130"/>
      <c r="F30" s="130"/>
      <c r="G30" s="130"/>
      <c r="H30" s="130"/>
      <c r="I30" s="130"/>
    </row>
    <row r="31" spans="1:9" x14ac:dyDescent="0.35">
      <c r="A31" s="130"/>
      <c r="B31" s="130" t="s">
        <v>129</v>
      </c>
      <c r="C31" s="130"/>
      <c r="D31" s="130"/>
      <c r="E31" s="130"/>
      <c r="F31" s="130"/>
      <c r="G31" s="130"/>
      <c r="H31" s="130"/>
      <c r="I31" s="130"/>
    </row>
  </sheetData>
  <sheetProtection algorithmName="SHA-512" hashValue="LhJQRXuEnbXtWmEQYKQPOlhFnLu2lIoT0x5a96l7YBMHPTKoD0UJ9iA4NLcvn8rlamM7ThGSn4QrOMHL5/HhuA==" saltValue="hwIf/PIxnHT1N7jWK4LmJQ==" spinCount="100000" sheet="1" selectLockedCells="1" selectUnlockedCells="1"/>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README FIRST</vt:lpstr>
      <vt:lpstr>Strukturdaten</vt:lpstr>
      <vt:lpstr>Berechnung_HFK</vt:lpstr>
      <vt:lpstr>Berechnung_KHH</vt:lpstr>
      <vt:lpstr>Strukturdaten!Druckbereich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Henke-Gendo</dc:creator>
  <cp:lastModifiedBy>Rocker, Dagmar (NLGA)</cp:lastModifiedBy>
  <cp:lastPrinted>2023-08-07T08:42:54Z</cp:lastPrinted>
  <dcterms:created xsi:type="dcterms:W3CDTF">2016-10-13T06:55:46Z</dcterms:created>
  <dcterms:modified xsi:type="dcterms:W3CDTF">2023-08-07T08:43:51Z</dcterms:modified>
</cp:coreProperties>
</file>